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ps_Invadmin\Fixed Income\Portfolios\2022\Jan 2022\Forthnightly Portfolio\31012022\"/>
    </mc:Choice>
  </mc:AlternateContent>
  <xr:revisionPtr revIDLastSave="0" documentId="13_ncr:1_{8DEB3B95-D57D-48B1-8755-58A7922BDB15}" xr6:coauthVersionLast="47" xr6:coauthVersionMax="47" xr10:uidLastSave="{00000000-0000-0000-0000-000000000000}"/>
  <bookViews>
    <workbookView xWindow="-120" yWindow="-120" windowWidth="20730" windowHeight="11160" xr2:uid="{06027CD6-E009-4FD7-B6BD-CE88ECE434FD}"/>
  </bookViews>
  <sheets>
    <sheet name="LTBPDF" sheetId="1" r:id="rId1"/>
    <sheet name="LTCHF" sheetId="2" r:id="rId2"/>
    <sheet name="LTCRF" sheetId="3" r:id="rId3"/>
    <sheet name="LTFBF" sheetId="4" r:id="rId4"/>
    <sheet name="LTGLTF" sheetId="5" r:id="rId5"/>
    <sheet name="LTLQF" sheetId="6" r:id="rId6"/>
    <sheet name="LTLDSTF" sheetId="7" r:id="rId7"/>
    <sheet name="LTMMF" sheetId="8" r:id="rId8"/>
    <sheet name="LTCF" sheetId="9" r:id="rId9"/>
    <sheet name="LTRICBF" sheetId="10" r:id="rId10"/>
    <sheet name="LTSTBF" sheetId="11" r:id="rId11"/>
    <sheet name="LTTACBF" sheetId="12" r:id="rId12"/>
    <sheet name="LTUSTF" sheetId="13" r:id="rId13"/>
    <sheet name="LTFMPXIVA" sheetId="14" r:id="rId14"/>
    <sheet name="LTFMPXVIIIB" sheetId="15" r:id="rId15"/>
    <sheet name="LTFMPXVIIIC" sheetId="16" r:id="rId16"/>
    <sheet name="LTFMPXVIIID" sheetId="17" r:id="rId17"/>
    <sheet name="LTFMPXVIIB" sheetId="18" r:id="rId18"/>
  </sheets>
  <definedNames>
    <definedName name="_xlnm._FilterDatabase" localSheetId="2" hidden="1">LTCRF!$A$10:$N$28</definedName>
    <definedName name="_xlnm._FilterDatabase" localSheetId="3" hidden="1">LTFBF!$B$7:$H$28</definedName>
    <definedName name="_xlnm._FilterDatabase" localSheetId="17" hidden="1">LTFMPXVIIB!$A$5:$T$39</definedName>
    <definedName name="_xlnm._FilterDatabase" localSheetId="14" hidden="1">LTFMPXVIIIB!$A$5:$T$35</definedName>
    <definedName name="_xlnm._FilterDatabase" localSheetId="15" hidden="1">LTFMPXVIIIC!$A$5:$T$36</definedName>
    <definedName name="_xlnm._FilterDatabase" localSheetId="16" hidden="1">LTFMPXVIIID!$A$5:$T$33</definedName>
    <definedName name="_xlnm._FilterDatabase" localSheetId="4" hidden="1">LTGLTF!#REF!</definedName>
    <definedName name="_xlnm._FilterDatabase" localSheetId="6" hidden="1">LTLDSTF!$L$11:$L$50</definedName>
    <definedName name="_xlnm._FilterDatabase" localSheetId="5" hidden="1">LTLQF!$A$8:$S$59</definedName>
    <definedName name="_xlnm._FilterDatabase" localSheetId="7" hidden="1">LTMMF!$B$14:$H$59</definedName>
    <definedName name="_xlnm._FilterDatabase" localSheetId="9" hidden="1">LTRICBF!$A$10:$M$51</definedName>
    <definedName name="_xlnm._FilterDatabase" localSheetId="10" hidden="1">LTSTBF!$A$10:$T$79</definedName>
    <definedName name="_xlnm._FilterDatabase" localSheetId="11" hidden="1">LTTACBF!$A$10:$S$121</definedName>
    <definedName name="_xlnm._FilterDatabase" localSheetId="12" hidden="1">LTUSTF!$A$10:$L$37</definedName>
    <definedName name="_xlnm.Print_Area" localSheetId="0">LTBPDF!$B$1:$H$104</definedName>
    <definedName name="_xlnm.Print_Area" localSheetId="1">LTCHF!$B$1:$H$70</definedName>
    <definedName name="_xlnm.Print_Area" localSheetId="2">LTCRF!$B$1:$H$61</definedName>
    <definedName name="_xlnm.Print_Area" localSheetId="3">LTFBF!$B$1:$H$28</definedName>
    <definedName name="_xlnm.Print_Area" localSheetId="4">LTGLTF!$B$1:$H$23</definedName>
    <definedName name="_xlnm.Print_Area" localSheetId="6">LTLDSTF!$B$1:$H$76</definedName>
    <definedName name="_xlnm.Print_Area" localSheetId="5">LTLQF!$B$1:$H$59</definedName>
    <definedName name="_xlnm.Print_Area" localSheetId="7">LTMMF!$B$1:$H$59</definedName>
    <definedName name="_xlnm.Print_Area" localSheetId="9">LTRICBF!$B$1:$H$89</definedName>
    <definedName name="_xlnm.Print_Area" localSheetId="10">LTSTBF!$B$1:$H$81</definedName>
    <definedName name="_xlnm.Print_Area" localSheetId="11">LTTACBF!$B$1:$H$93</definedName>
    <definedName name="_xlnm.Print_Area" localSheetId="12">LTUSTF!$B$2:$H$49</definedName>
    <definedName name="Z_12459583_255E_4E15_855E_5595C5DC5C9B_.wvu.FilterData" localSheetId="3" hidden="1">LTFBF!$B$7:$H$58</definedName>
    <definedName name="Z_170F82DA_CDB2_41A6_BC76_EE4BFB950A6B_.wvu.Cols" localSheetId="0" hidden="1">LTBPDF!$A:$A</definedName>
    <definedName name="Z_170F82DA_CDB2_41A6_BC76_EE4BFB950A6B_.wvu.Cols" localSheetId="1" hidden="1">LTCHF!$A:$A</definedName>
    <definedName name="Z_170F82DA_CDB2_41A6_BC76_EE4BFB950A6B_.wvu.Cols" localSheetId="2" hidden="1">LTCRF!$A:$A</definedName>
    <definedName name="Z_170F82DA_CDB2_41A6_BC76_EE4BFB950A6B_.wvu.Cols" localSheetId="3" hidden="1">LTFBF!$A:$A</definedName>
    <definedName name="Z_170F82DA_CDB2_41A6_BC76_EE4BFB950A6B_.wvu.Cols" localSheetId="4" hidden="1">LTGLTF!$A:$A</definedName>
    <definedName name="Z_170F82DA_CDB2_41A6_BC76_EE4BFB950A6B_.wvu.Cols" localSheetId="6" hidden="1">LTLDSTF!$A:$A</definedName>
    <definedName name="Z_170F82DA_CDB2_41A6_BC76_EE4BFB950A6B_.wvu.Cols" localSheetId="5" hidden="1">LTLQF!$A:$A</definedName>
    <definedName name="Z_170F82DA_CDB2_41A6_BC76_EE4BFB950A6B_.wvu.Cols" localSheetId="7" hidden="1">LTMMF!$A:$A</definedName>
    <definedName name="Z_170F82DA_CDB2_41A6_BC76_EE4BFB950A6B_.wvu.Cols" localSheetId="9" hidden="1">LTRICBF!$A:$A</definedName>
    <definedName name="Z_170F82DA_CDB2_41A6_BC76_EE4BFB950A6B_.wvu.Cols" localSheetId="10" hidden="1">LTSTBF!$A:$A</definedName>
    <definedName name="Z_170F82DA_CDB2_41A6_BC76_EE4BFB950A6B_.wvu.Cols" localSheetId="11" hidden="1">LTTACBF!$A:$A</definedName>
    <definedName name="Z_170F82DA_CDB2_41A6_BC76_EE4BFB950A6B_.wvu.Cols" localSheetId="12" hidden="1">LTUSTF!$A:$A</definedName>
    <definedName name="Z_170F82DA_CDB2_41A6_BC76_EE4BFB950A6B_.wvu.FilterData" localSheetId="2" hidden="1">LTCRF!$A$10:$M$28</definedName>
    <definedName name="Z_170F82DA_CDB2_41A6_BC76_EE4BFB950A6B_.wvu.FilterData" localSheetId="3" hidden="1">LTFBF!$B$7:$H$28</definedName>
    <definedName name="Z_170F82DA_CDB2_41A6_BC76_EE4BFB950A6B_.wvu.FilterData" localSheetId="6" hidden="1">LTLDSTF!$A$10:$M$31</definedName>
    <definedName name="Z_170F82DA_CDB2_41A6_BC76_EE4BFB950A6B_.wvu.FilterData" localSheetId="9" hidden="1">LTRICBF!$A$10:$M$50</definedName>
    <definedName name="Z_170F82DA_CDB2_41A6_BC76_EE4BFB950A6B_.wvu.FilterData" localSheetId="10" hidden="1">LTSTBF!$B$9:$N$79</definedName>
    <definedName name="Z_170F82DA_CDB2_41A6_BC76_EE4BFB950A6B_.wvu.PrintArea" localSheetId="0" hidden="1">LTBPDF!$B$1:$H$104</definedName>
    <definedName name="Z_170F82DA_CDB2_41A6_BC76_EE4BFB950A6B_.wvu.PrintArea" localSheetId="1" hidden="1">LTCHF!$B$1:$H$70</definedName>
    <definedName name="Z_170F82DA_CDB2_41A6_BC76_EE4BFB950A6B_.wvu.PrintArea" localSheetId="2" hidden="1">LTCRF!$B$1:$H$40</definedName>
    <definedName name="Z_170F82DA_CDB2_41A6_BC76_EE4BFB950A6B_.wvu.PrintArea" localSheetId="3" hidden="1">LTFBF!$B$1:$H$28</definedName>
    <definedName name="Z_170F82DA_CDB2_41A6_BC76_EE4BFB950A6B_.wvu.PrintArea" localSheetId="4" hidden="1">LTGLTF!$B$1:$H$23</definedName>
    <definedName name="Z_170F82DA_CDB2_41A6_BC76_EE4BFB950A6B_.wvu.PrintArea" localSheetId="6" hidden="1">LTLDSTF!$B$1:$H$76</definedName>
    <definedName name="Z_170F82DA_CDB2_41A6_BC76_EE4BFB950A6B_.wvu.PrintArea" localSheetId="5" hidden="1">LTLQF!$B$1:$H$59</definedName>
    <definedName name="Z_170F82DA_CDB2_41A6_BC76_EE4BFB950A6B_.wvu.PrintArea" localSheetId="7" hidden="1">LTMMF!$A$1:$H$59</definedName>
    <definedName name="Z_170F82DA_CDB2_41A6_BC76_EE4BFB950A6B_.wvu.PrintArea" localSheetId="9" hidden="1">LTRICBF!$B$1:$H$89</definedName>
    <definedName name="Z_170F82DA_CDB2_41A6_BC76_EE4BFB950A6B_.wvu.PrintArea" localSheetId="10" hidden="1">LTSTBF!$B$1:$H$79</definedName>
    <definedName name="Z_170F82DA_CDB2_41A6_BC76_EE4BFB950A6B_.wvu.PrintArea" localSheetId="11" hidden="1">LTTACBF!$B$1:$H$93</definedName>
    <definedName name="Z_170F82DA_CDB2_41A6_BC76_EE4BFB950A6B_.wvu.PrintArea" localSheetId="12" hidden="1">LTUSTF!$B$1:$H$49</definedName>
    <definedName name="Z_170F82DA_CDB2_41A6_BC76_EE4BFB950A6B_.wvu.Rows" localSheetId="0" hidden="1">LTBPDF!#REF!,LTBPDF!$47:$64</definedName>
    <definedName name="Z_170F82DA_CDB2_41A6_BC76_EE4BFB950A6B_.wvu.Rows" localSheetId="1" hidden="1">LTCHF!$56:$57,LTCHF!$62:$63,LTCHF!#REF!</definedName>
    <definedName name="Z_170F82DA_CDB2_41A6_BC76_EE4BFB950A6B_.wvu.Rows" localSheetId="2" hidden="1">LTCRF!#REF!,LTCRF!#REF!,LTCRF!#REF!</definedName>
    <definedName name="Z_170F82DA_CDB2_41A6_BC76_EE4BFB950A6B_.wvu.Rows" localSheetId="4" hidden="1">LTGLTF!$16:$16</definedName>
    <definedName name="Z_170F82DA_CDB2_41A6_BC76_EE4BFB950A6B_.wvu.Rows" localSheetId="6" hidden="1">LTLDSTF!#REF!</definedName>
    <definedName name="Z_170F82DA_CDB2_41A6_BC76_EE4BFB950A6B_.wvu.Rows" localSheetId="5" hidden="1">LTLQF!#REF!</definedName>
    <definedName name="Z_170F82DA_CDB2_41A6_BC76_EE4BFB950A6B_.wvu.Rows" localSheetId="7" hidden="1">LTMMF!$11:$27</definedName>
    <definedName name="Z_170F82DA_CDB2_41A6_BC76_EE4BFB950A6B_.wvu.Rows" localSheetId="9" hidden="1">LTRICBF!#REF!</definedName>
    <definedName name="Z_170F82DA_CDB2_41A6_BC76_EE4BFB950A6B_.wvu.Rows" localSheetId="10" hidden="1">LTSTBF!$33:$38,LTSTBF!#REF!</definedName>
    <definedName name="Z_170F82DA_CDB2_41A6_BC76_EE4BFB950A6B_.wvu.Rows" localSheetId="11" hidden="1">LTTACBF!#REF!</definedName>
    <definedName name="Z_170F82DA_CDB2_41A6_BC76_EE4BFB950A6B_.wvu.Rows" localSheetId="12" hidden="1">LTUSTF!#REF!</definedName>
    <definedName name="Z_2D6981FB_1913_4D36_9E3A_F0D1C5FF11BF_.wvu.FilterData" localSheetId="3" hidden="1">LTFBF!$B$7:$H$28</definedName>
    <definedName name="Z_2DAC9E77_416F_4586_91B4_4C02149D7DBD_.wvu.FilterData" localSheetId="6" hidden="1">LTLDSTF!$A$10:$M$31</definedName>
    <definedName name="Z_4799D977_5BC9_43A8_B3B9_77474137D609_.wvu.FilterData" localSheetId="9" hidden="1">LTRICBF!$A$10:$M$50</definedName>
    <definedName name="Z_4C0511EC_2123_47A5_A389_479803CD78C8_.wvu.FilterData" localSheetId="3" hidden="1">LTFBF!$B$7:$H$28</definedName>
    <definedName name="Z_4C0511EC_2123_47A5_A389_479803CD78C8_.wvu.FilterData" localSheetId="10" hidden="1">LTSTBF!$B$9:$N$79</definedName>
    <definedName name="Z_4C0511EC_2123_47A5_A389_479803CD78C8_.wvu.PrintArea" localSheetId="0" hidden="1">LTBPDF!$B$1:$H$104</definedName>
    <definedName name="Z_4C0511EC_2123_47A5_A389_479803CD78C8_.wvu.PrintArea" localSheetId="1" hidden="1">LTCHF!$B$1:$H$70</definedName>
    <definedName name="Z_4C0511EC_2123_47A5_A389_479803CD78C8_.wvu.PrintArea" localSheetId="2" hidden="1">LTCRF!$B$1:$H$40</definedName>
    <definedName name="Z_4C0511EC_2123_47A5_A389_479803CD78C8_.wvu.PrintArea" localSheetId="3" hidden="1">LTFBF!$B$1:$H$28</definedName>
    <definedName name="Z_4C0511EC_2123_47A5_A389_479803CD78C8_.wvu.PrintArea" localSheetId="4" hidden="1">LTGLTF!$B:$H</definedName>
    <definedName name="Z_4C0511EC_2123_47A5_A389_479803CD78C8_.wvu.PrintArea" localSheetId="6" hidden="1">LTLDSTF!$B$1:$H$60</definedName>
    <definedName name="Z_4C0511EC_2123_47A5_A389_479803CD78C8_.wvu.PrintArea" localSheetId="5" hidden="1">LTLQF!$B$1:$H$59</definedName>
    <definedName name="Z_4C0511EC_2123_47A5_A389_479803CD78C8_.wvu.PrintArea" localSheetId="7" hidden="1">LTMMF!$B$1:$H$59</definedName>
    <definedName name="Z_4C0511EC_2123_47A5_A389_479803CD78C8_.wvu.PrintArea" localSheetId="9" hidden="1">LTRICBF!$B$1:$H$80</definedName>
    <definedName name="Z_4C0511EC_2123_47A5_A389_479803CD78C8_.wvu.PrintArea" localSheetId="10" hidden="1">LTSTBF!$B$1:$H$79</definedName>
    <definedName name="Z_4C0511EC_2123_47A5_A389_479803CD78C8_.wvu.PrintArea" localSheetId="11" hidden="1">LTTACBF!$B$1:$H$93</definedName>
    <definedName name="Z_4C0511EC_2123_47A5_A389_479803CD78C8_.wvu.PrintArea" localSheetId="12" hidden="1">LTUSTF!$B$1:$H$49</definedName>
    <definedName name="Z_55C02844_DD9C_401F_8D01_25F9446E4BFB_.wvu.FilterData" localSheetId="3" hidden="1">LTFBF!$B$7:$H$28</definedName>
    <definedName name="Z_6FAC3101_2789_4DBD_BCD1_55F99BE1D578_.wvu.FilterData" localSheetId="3" hidden="1">LTFBF!$B$7:$H$28</definedName>
    <definedName name="Z_6FAC3101_2789_4DBD_BCD1_55F99BE1D578_.wvu.FilterData" localSheetId="10" hidden="1">LTSTBF!$B$9:$N$79</definedName>
    <definedName name="Z_6FAC3101_2789_4DBD_BCD1_55F99BE1D578_.wvu.PrintArea" localSheetId="4" hidden="1">LTGLTF!$B$1:$H$23</definedName>
    <definedName name="Z_781BA8A7_DD14_49FF_B12E_7083BC457BDA_.wvu.FilterData" localSheetId="3" hidden="1">LTFBF!$B$7:$H$28</definedName>
    <definedName name="Z_81C2BCBB_B4F2_43C7_9023_7D9D9D4E6E9F_.wvu.Cols" localSheetId="0" hidden="1">LTBPDF!$A:$A</definedName>
    <definedName name="Z_81C2BCBB_B4F2_43C7_9023_7D9D9D4E6E9F_.wvu.Cols" localSheetId="1" hidden="1">LTCHF!$A:$A</definedName>
    <definedName name="Z_81C2BCBB_B4F2_43C7_9023_7D9D9D4E6E9F_.wvu.Cols" localSheetId="2" hidden="1">LTCRF!$A:$A</definedName>
    <definedName name="Z_81C2BCBB_B4F2_43C7_9023_7D9D9D4E6E9F_.wvu.Cols" localSheetId="3" hidden="1">LTFBF!$A:$A</definedName>
    <definedName name="Z_81C2BCBB_B4F2_43C7_9023_7D9D9D4E6E9F_.wvu.Cols" localSheetId="4" hidden="1">LTGLTF!$A:$A</definedName>
    <definedName name="Z_81C2BCBB_B4F2_43C7_9023_7D9D9D4E6E9F_.wvu.Cols" localSheetId="6" hidden="1">LTLDSTF!$A:$A</definedName>
    <definedName name="Z_81C2BCBB_B4F2_43C7_9023_7D9D9D4E6E9F_.wvu.Cols" localSheetId="5" hidden="1">LTLQF!$A:$A</definedName>
    <definedName name="Z_81C2BCBB_B4F2_43C7_9023_7D9D9D4E6E9F_.wvu.Cols" localSheetId="7" hidden="1">LTMMF!$A:$A</definedName>
    <definedName name="Z_81C2BCBB_B4F2_43C7_9023_7D9D9D4E6E9F_.wvu.Cols" localSheetId="9" hidden="1">LTRICBF!$A:$A</definedName>
    <definedName name="Z_81C2BCBB_B4F2_43C7_9023_7D9D9D4E6E9F_.wvu.Cols" localSheetId="10" hidden="1">LTSTBF!$A:$A</definedName>
    <definedName name="Z_81C2BCBB_B4F2_43C7_9023_7D9D9D4E6E9F_.wvu.Cols" localSheetId="11" hidden="1">LTTACBF!$A:$A</definedName>
    <definedName name="Z_81C2BCBB_B4F2_43C7_9023_7D9D9D4E6E9F_.wvu.Cols" localSheetId="12" hidden="1">LTUSTF!$A:$A</definedName>
    <definedName name="Z_81C2BCBB_B4F2_43C7_9023_7D9D9D4E6E9F_.wvu.FilterData" localSheetId="2" hidden="1">LTCRF!$A$10:$M$28</definedName>
    <definedName name="Z_81C2BCBB_B4F2_43C7_9023_7D9D9D4E6E9F_.wvu.FilterData" localSheetId="3" hidden="1">LTFBF!$B$7:$H$28</definedName>
    <definedName name="Z_81C2BCBB_B4F2_43C7_9023_7D9D9D4E6E9F_.wvu.FilterData" localSheetId="6" hidden="1">LTLDSTF!$A$10:$M$31</definedName>
    <definedName name="Z_81C2BCBB_B4F2_43C7_9023_7D9D9D4E6E9F_.wvu.FilterData" localSheetId="9" hidden="1">LTRICBF!$A$10:$M$50</definedName>
    <definedName name="Z_81C2BCBB_B4F2_43C7_9023_7D9D9D4E6E9F_.wvu.FilterData" localSheetId="10" hidden="1">LTSTBF!$B$9:$N$79</definedName>
    <definedName name="Z_81C2BCBB_B4F2_43C7_9023_7D9D9D4E6E9F_.wvu.PrintArea" localSheetId="0" hidden="1">LTBPDF!$B$1:$H$104</definedName>
    <definedName name="Z_81C2BCBB_B4F2_43C7_9023_7D9D9D4E6E9F_.wvu.PrintArea" localSheetId="1" hidden="1">LTCHF!$B$1:$H$70</definedName>
    <definedName name="Z_81C2BCBB_B4F2_43C7_9023_7D9D9D4E6E9F_.wvu.PrintArea" localSheetId="2" hidden="1">LTCRF!$B$1:$H$40</definedName>
    <definedName name="Z_81C2BCBB_B4F2_43C7_9023_7D9D9D4E6E9F_.wvu.PrintArea" localSheetId="3" hidden="1">LTFBF!$B$1:$H$28</definedName>
    <definedName name="Z_81C2BCBB_B4F2_43C7_9023_7D9D9D4E6E9F_.wvu.PrintArea" localSheetId="4" hidden="1">LTGLTF!$B$1:$H$23</definedName>
    <definedName name="Z_81C2BCBB_B4F2_43C7_9023_7D9D9D4E6E9F_.wvu.PrintArea" localSheetId="6" hidden="1">LTLDSTF!$B$1:$H$76</definedName>
    <definedName name="Z_81C2BCBB_B4F2_43C7_9023_7D9D9D4E6E9F_.wvu.PrintArea" localSheetId="5" hidden="1">LTLQF!$B$1:$H$59</definedName>
    <definedName name="Z_81C2BCBB_B4F2_43C7_9023_7D9D9D4E6E9F_.wvu.PrintArea" localSheetId="7" hidden="1">LTMMF!$A$1:$H$59</definedName>
    <definedName name="Z_81C2BCBB_B4F2_43C7_9023_7D9D9D4E6E9F_.wvu.PrintArea" localSheetId="9" hidden="1">LTRICBF!$B$1:$H$89</definedName>
    <definedName name="Z_81C2BCBB_B4F2_43C7_9023_7D9D9D4E6E9F_.wvu.PrintArea" localSheetId="10" hidden="1">LTSTBF!$B$1:$H$79</definedName>
    <definedName name="Z_81C2BCBB_B4F2_43C7_9023_7D9D9D4E6E9F_.wvu.PrintArea" localSheetId="11" hidden="1">LTTACBF!$B$1:$H$93</definedName>
    <definedName name="Z_81C2BCBB_B4F2_43C7_9023_7D9D9D4E6E9F_.wvu.PrintArea" localSheetId="12" hidden="1">LTUSTF!$B$1:$H$49</definedName>
    <definedName name="Z_81C2BCBB_B4F2_43C7_9023_7D9D9D4E6E9F_.wvu.Rows" localSheetId="0" hidden="1">LTBPDF!#REF!,LTBPDF!$47:$64,LTBPDF!#REF!</definedName>
    <definedName name="Z_81C2BCBB_B4F2_43C7_9023_7D9D9D4E6E9F_.wvu.Rows" localSheetId="1" hidden="1">LTCHF!$56:$57,LTCHF!$62:$63,LTCHF!#REF!,LTCHF!#REF!</definedName>
    <definedName name="Z_81C2BCBB_B4F2_43C7_9023_7D9D9D4E6E9F_.wvu.Rows" localSheetId="2" hidden="1">LTCRF!#REF!,LTCRF!#REF!,LTCRF!#REF!,LTCRF!#REF!</definedName>
    <definedName name="Z_81C2BCBB_B4F2_43C7_9023_7D9D9D4E6E9F_.wvu.Rows" localSheetId="3" hidden="1">LTFBF!#REF!</definedName>
    <definedName name="Z_81C2BCBB_B4F2_43C7_9023_7D9D9D4E6E9F_.wvu.Rows" localSheetId="4" hidden="1">LTGLTF!$16:$16,LTGLTF!#REF!</definedName>
    <definedName name="Z_81C2BCBB_B4F2_43C7_9023_7D9D9D4E6E9F_.wvu.Rows" localSheetId="6" hidden="1">LTLDSTF!#REF!,LTLDSTF!$76:$76</definedName>
    <definedName name="Z_81C2BCBB_B4F2_43C7_9023_7D9D9D4E6E9F_.wvu.Rows" localSheetId="5" hidden="1">LTLQF!#REF!,LTLQF!#REF!</definedName>
    <definedName name="Z_81C2BCBB_B4F2_43C7_9023_7D9D9D4E6E9F_.wvu.Rows" localSheetId="7" hidden="1">LTMMF!$11:$27,LTMMF!#REF!</definedName>
    <definedName name="Z_81C2BCBB_B4F2_43C7_9023_7D9D9D4E6E9F_.wvu.Rows" localSheetId="9" hidden="1">LTRICBF!#REF!,LTRICBF!$89:$89</definedName>
    <definedName name="Z_81C2BCBB_B4F2_43C7_9023_7D9D9D4E6E9F_.wvu.Rows" localSheetId="10" hidden="1">LTSTBF!$33:$38,LTSTBF!#REF!,LTSTBF!#REF!</definedName>
    <definedName name="Z_81C2BCBB_B4F2_43C7_9023_7D9D9D4E6E9F_.wvu.Rows" localSheetId="11" hidden="1">LTTACBF!#REF!,LTTACBF!#REF!</definedName>
    <definedName name="Z_81C2BCBB_B4F2_43C7_9023_7D9D9D4E6E9F_.wvu.Rows" localSheetId="12" hidden="1">LTUSTF!#REF!,LTUSTF!$51:$51</definedName>
    <definedName name="Z_A3FCF685_D349_4ED7_8867_F6BA73243D72_.wvu.FilterData" localSheetId="2" hidden="1">LTCRF!$A$10:$M$28</definedName>
    <definedName name="Z_A3FCF685_D349_4ED7_8867_F6BA73243D72_.wvu.FilterData" localSheetId="3" hidden="1">LTFBF!$B$7:$H$28</definedName>
    <definedName name="Z_A3FCF685_D349_4ED7_8867_F6BA73243D72_.wvu.FilterData" localSheetId="6" hidden="1">LTLDSTF!$A$10:$M$31</definedName>
    <definedName name="Z_A3FCF685_D349_4ED7_8867_F6BA73243D72_.wvu.FilterData" localSheetId="9" hidden="1">LTRICBF!$A$10:$M$50</definedName>
    <definedName name="Z_A3FCF685_D349_4ED7_8867_F6BA73243D72_.wvu.FilterData" localSheetId="10" hidden="1">LTSTBF!$B$9:$N$79</definedName>
    <definedName name="Z_C41361CB_77F4_47F4_AC7D_9218B450045A_.wvu.FilterData" localSheetId="2" hidden="1">LTCRF!$A$10:$M$28</definedName>
    <definedName name="Z_D2B293BE_2F65_422E_8A0B_9CD8295C9ADF_.wvu.FilterData" localSheetId="3" hidden="1">LTFBF!$B$7:$H$28</definedName>
    <definedName name="Z_D757C2E5_5907_49B3_B8CD_E1F5C9A3D9BF_.wvu.FilterData" localSheetId="6" hidden="1">LTLDSTF!$A$10:$M$31</definedName>
    <definedName name="Z_E2F527C1_3EFA_4810_912A_1D466B9EB317_.wvu.Cols" localSheetId="0" hidden="1">LTBPDF!$A:$A</definedName>
    <definedName name="Z_E2F527C1_3EFA_4810_912A_1D466B9EB317_.wvu.Cols" localSheetId="1" hidden="1">LTCHF!$A:$A</definedName>
    <definedName name="Z_E2F527C1_3EFA_4810_912A_1D466B9EB317_.wvu.Cols" localSheetId="2" hidden="1">LTCRF!$A:$A</definedName>
    <definedName name="Z_E2F527C1_3EFA_4810_912A_1D466B9EB317_.wvu.Cols" localSheetId="3" hidden="1">LTFBF!$A:$A</definedName>
    <definedName name="Z_E2F527C1_3EFA_4810_912A_1D466B9EB317_.wvu.Cols" localSheetId="4" hidden="1">LTGLTF!$A:$A</definedName>
    <definedName name="Z_E2F527C1_3EFA_4810_912A_1D466B9EB317_.wvu.Cols" localSheetId="6" hidden="1">LTLDSTF!$A:$A</definedName>
    <definedName name="Z_E2F527C1_3EFA_4810_912A_1D466B9EB317_.wvu.Cols" localSheetId="5" hidden="1">LTLQF!$A:$A</definedName>
    <definedName name="Z_E2F527C1_3EFA_4810_912A_1D466B9EB317_.wvu.Cols" localSheetId="7" hidden="1">LTMMF!$A:$A</definedName>
    <definedName name="Z_E2F527C1_3EFA_4810_912A_1D466B9EB317_.wvu.Cols" localSheetId="9" hidden="1">LTRICBF!$A:$A</definedName>
    <definedName name="Z_E2F527C1_3EFA_4810_912A_1D466B9EB317_.wvu.Cols" localSheetId="10" hidden="1">LTSTBF!$A:$A</definedName>
    <definedName name="Z_E2F527C1_3EFA_4810_912A_1D466B9EB317_.wvu.Cols" localSheetId="11" hidden="1">LTTACBF!$A:$A</definedName>
    <definedName name="Z_E2F527C1_3EFA_4810_912A_1D466B9EB317_.wvu.Cols" localSheetId="12" hidden="1">LTUSTF!$A:$A</definedName>
    <definedName name="Z_E2F527C1_3EFA_4810_912A_1D466B9EB317_.wvu.FilterData" localSheetId="2" hidden="1">LTCRF!$A$10:$M$28</definedName>
    <definedName name="Z_E2F527C1_3EFA_4810_912A_1D466B9EB317_.wvu.FilterData" localSheetId="3" hidden="1">LTFBF!$B$7:$H$28</definedName>
    <definedName name="Z_E2F527C1_3EFA_4810_912A_1D466B9EB317_.wvu.FilterData" localSheetId="6" hidden="1">LTLDSTF!$A$10:$M$31</definedName>
    <definedName name="Z_E2F527C1_3EFA_4810_912A_1D466B9EB317_.wvu.FilterData" localSheetId="9" hidden="1">LTRICBF!$A$10:$M$50</definedName>
    <definedName name="Z_E2F527C1_3EFA_4810_912A_1D466B9EB317_.wvu.FilterData" localSheetId="10" hidden="1">LTSTBF!$B$9:$N$79</definedName>
    <definedName name="Z_E2F527C1_3EFA_4810_912A_1D466B9EB317_.wvu.PrintArea" localSheetId="0" hidden="1">LTBPDF!$B$1:$H$104</definedName>
    <definedName name="Z_E2F527C1_3EFA_4810_912A_1D466B9EB317_.wvu.PrintArea" localSheetId="1" hidden="1">LTCHF!$B$1:$H$70</definedName>
    <definedName name="Z_E2F527C1_3EFA_4810_912A_1D466B9EB317_.wvu.PrintArea" localSheetId="2" hidden="1">LTCRF!$B$1:$H$40</definedName>
    <definedName name="Z_E2F527C1_3EFA_4810_912A_1D466B9EB317_.wvu.PrintArea" localSheetId="3" hidden="1">LTFBF!$B$1:$H$28</definedName>
    <definedName name="Z_E2F527C1_3EFA_4810_912A_1D466B9EB317_.wvu.PrintArea" localSheetId="4" hidden="1">LTGLTF!$B$1:$H$23</definedName>
    <definedName name="Z_E2F527C1_3EFA_4810_912A_1D466B9EB317_.wvu.PrintArea" localSheetId="6" hidden="1">LTLDSTF!$B$1:$H$76</definedName>
    <definedName name="Z_E2F527C1_3EFA_4810_912A_1D466B9EB317_.wvu.PrintArea" localSheetId="5" hidden="1">LTLQF!$B$1:$H$59</definedName>
    <definedName name="Z_E2F527C1_3EFA_4810_912A_1D466B9EB317_.wvu.PrintArea" localSheetId="7" hidden="1">LTMMF!$A$1:$H$59</definedName>
    <definedName name="Z_E2F527C1_3EFA_4810_912A_1D466B9EB317_.wvu.PrintArea" localSheetId="9" hidden="1">LTRICBF!$B$1:$H$89</definedName>
    <definedName name="Z_E2F527C1_3EFA_4810_912A_1D466B9EB317_.wvu.PrintArea" localSheetId="10" hidden="1">LTSTBF!$B$1:$H$79</definedName>
    <definedName name="Z_E2F527C1_3EFA_4810_912A_1D466B9EB317_.wvu.PrintArea" localSheetId="11" hidden="1">LTTACBF!$B$1:$H$93</definedName>
    <definedName name="Z_E2F527C1_3EFA_4810_912A_1D466B9EB317_.wvu.PrintArea" localSheetId="12" hidden="1">LTUSTF!$B$1:$H$49</definedName>
    <definedName name="Z_E2F527C1_3EFA_4810_912A_1D466B9EB317_.wvu.Rows" localSheetId="0" hidden="1">LTBPDF!#REF!,LTBPDF!$47:$64</definedName>
    <definedName name="Z_E2F527C1_3EFA_4810_912A_1D466B9EB317_.wvu.Rows" localSheetId="1" hidden="1">LTCHF!$56:$57,LTCHF!$62:$63,LTCHF!#REF!</definedName>
    <definedName name="Z_E2F527C1_3EFA_4810_912A_1D466B9EB317_.wvu.Rows" localSheetId="2" hidden="1">LTCRF!#REF!,LTCRF!#REF!,LTCRF!#REF!</definedName>
    <definedName name="Z_E2F527C1_3EFA_4810_912A_1D466B9EB317_.wvu.Rows" localSheetId="4" hidden="1">LTGLTF!$16:$16</definedName>
    <definedName name="Z_E2F527C1_3EFA_4810_912A_1D466B9EB317_.wvu.Rows" localSheetId="6" hidden="1">LTLDSTF!#REF!</definedName>
    <definedName name="Z_E2F527C1_3EFA_4810_912A_1D466B9EB317_.wvu.Rows" localSheetId="5" hidden="1">LTLQF!#REF!</definedName>
    <definedName name="Z_E2F527C1_3EFA_4810_912A_1D466B9EB317_.wvu.Rows" localSheetId="7" hidden="1">LTMMF!$11:$27</definedName>
    <definedName name="Z_E2F527C1_3EFA_4810_912A_1D466B9EB317_.wvu.Rows" localSheetId="9" hidden="1">LTRICBF!#REF!</definedName>
    <definedName name="Z_E2F527C1_3EFA_4810_912A_1D466B9EB317_.wvu.Rows" localSheetId="10" hidden="1">LTSTBF!$33:$38,LTSTBF!#REF!</definedName>
    <definedName name="Z_E2F527C1_3EFA_4810_912A_1D466B9EB317_.wvu.Rows" localSheetId="11" hidden="1">LTTACBF!#REF!</definedName>
    <definedName name="Z_E2F527C1_3EFA_4810_912A_1D466B9EB317_.wvu.Rows" localSheetId="12" hidden="1">LTUSTF!#REF!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8" l="1"/>
  <c r="E30" i="18"/>
  <c r="F25" i="18"/>
  <c r="E25" i="18"/>
  <c r="F20" i="18"/>
  <c r="F34" i="18" s="1"/>
  <c r="E20" i="18"/>
  <c r="E34" i="18" s="1"/>
  <c r="F29" i="17"/>
  <c r="F25" i="17"/>
  <c r="E25" i="17"/>
  <c r="F21" i="17"/>
  <c r="E21" i="17"/>
  <c r="F13" i="17"/>
  <c r="E13" i="17"/>
  <c r="E29" i="17" s="1"/>
  <c r="F28" i="16"/>
  <c r="E28" i="16"/>
  <c r="F24" i="16"/>
  <c r="E24" i="16"/>
  <c r="F18" i="16"/>
  <c r="E18" i="16"/>
  <c r="F15" i="16"/>
  <c r="F32" i="16" s="1"/>
  <c r="E15" i="16"/>
  <c r="E32" i="16" s="1"/>
  <c r="F27" i="15"/>
  <c r="E27" i="15"/>
  <c r="F22" i="15"/>
  <c r="E22" i="15"/>
  <c r="F15" i="15"/>
  <c r="F31" i="15" s="1"/>
  <c r="E15" i="15"/>
  <c r="E31" i="15" s="1"/>
  <c r="F42" i="13"/>
  <c r="E42" i="13"/>
  <c r="F37" i="13"/>
  <c r="E37" i="13"/>
  <c r="F30" i="13"/>
  <c r="F45" i="13" s="1"/>
  <c r="E30" i="13"/>
  <c r="E45" i="13" s="1"/>
  <c r="F20" i="13"/>
  <c r="E20" i="13"/>
  <c r="F15" i="13"/>
  <c r="E15" i="13"/>
  <c r="F85" i="12"/>
  <c r="E85" i="12"/>
  <c r="F78" i="12"/>
  <c r="F89" i="12" s="1"/>
  <c r="E78" i="12"/>
  <c r="E89" i="12" s="1"/>
  <c r="F77" i="11"/>
  <c r="F73" i="11"/>
  <c r="E73" i="11"/>
  <c r="F68" i="11"/>
  <c r="E68" i="11"/>
  <c r="E77" i="11" s="1"/>
  <c r="F49" i="11"/>
  <c r="E49" i="11"/>
  <c r="F39" i="11"/>
  <c r="E39" i="11"/>
  <c r="F33" i="11"/>
  <c r="E33" i="11"/>
  <c r="F72" i="10"/>
  <c r="E72" i="10"/>
  <c r="F61" i="10"/>
  <c r="E61" i="10"/>
  <c r="F55" i="10"/>
  <c r="E55" i="10"/>
  <c r="F51" i="10"/>
  <c r="F76" i="10" s="1"/>
  <c r="E51" i="10"/>
  <c r="E76" i="10" s="1"/>
  <c r="F13" i="9"/>
  <c r="E13" i="9"/>
  <c r="F51" i="8"/>
  <c r="E51" i="8"/>
  <c r="F46" i="8"/>
  <c r="E46" i="8"/>
  <c r="F28" i="8"/>
  <c r="F55" i="8" s="1"/>
  <c r="E28" i="8"/>
  <c r="E55" i="8" s="1"/>
  <c r="F20" i="8"/>
  <c r="E20" i="8"/>
  <c r="F14" i="8"/>
  <c r="E14" i="8"/>
  <c r="F11" i="8"/>
  <c r="E11" i="8"/>
  <c r="F54" i="7"/>
  <c r="E54" i="7"/>
  <c r="F50" i="7"/>
  <c r="E50" i="7"/>
  <c r="F44" i="7"/>
  <c r="E44" i="7"/>
  <c r="F38" i="7"/>
  <c r="F58" i="7" s="1"/>
  <c r="E38" i="7"/>
  <c r="E58" i="7" s="1"/>
  <c r="F35" i="7"/>
  <c r="E35" i="7"/>
  <c r="F31" i="7"/>
  <c r="E31" i="7"/>
  <c r="F51" i="6"/>
  <c r="F54" i="6" s="1"/>
  <c r="E51" i="6"/>
  <c r="E54" i="6" s="1"/>
  <c r="F45" i="6"/>
  <c r="E45" i="6"/>
  <c r="F23" i="6"/>
  <c r="E23" i="6"/>
  <c r="F17" i="6"/>
  <c r="E17" i="6"/>
  <c r="F13" i="6"/>
  <c r="E13" i="6"/>
  <c r="E20" i="5"/>
  <c r="F16" i="5"/>
  <c r="F20" i="5" s="1"/>
  <c r="E16" i="5"/>
  <c r="F24" i="4"/>
  <c r="F20" i="4"/>
  <c r="E20" i="4"/>
  <c r="F13" i="4"/>
  <c r="E13" i="4"/>
  <c r="E24" i="4" s="1"/>
  <c r="F34" i="3"/>
  <c r="E34" i="3"/>
  <c r="F28" i="3"/>
  <c r="F38" i="3" s="1"/>
  <c r="E28" i="3"/>
  <c r="E38" i="3" s="1"/>
  <c r="F61" i="2"/>
  <c r="E61" i="2"/>
  <c r="F55" i="2"/>
  <c r="E55" i="2"/>
  <c r="F49" i="2"/>
  <c r="E49" i="2"/>
  <c r="F45" i="2"/>
  <c r="F65" i="2" s="1"/>
  <c r="E45" i="2"/>
  <c r="E65" i="2" s="1"/>
  <c r="F95" i="1"/>
  <c r="E95" i="1"/>
  <c r="F91" i="1"/>
  <c r="E91" i="1"/>
  <c r="F83" i="1"/>
  <c r="E83" i="1"/>
  <c r="F79" i="1"/>
  <c r="E79" i="1"/>
  <c r="F69" i="1"/>
  <c r="E69" i="1"/>
  <c r="F64" i="1"/>
  <c r="E64" i="1"/>
  <c r="F61" i="1"/>
  <c r="E61" i="1"/>
  <c r="E99" i="1" s="1"/>
  <c r="F54" i="1"/>
  <c r="F99" i="1" s="1"/>
  <c r="E54" i="1"/>
  <c r="F49" i="1"/>
  <c r="E49" i="1"/>
  <c r="F46" i="1"/>
  <c r="E46" i="1"/>
</calcChain>
</file>

<file path=xl/sharedStrings.xml><?xml version="1.0" encoding="utf-8"?>
<sst xmlns="http://schemas.openxmlformats.org/spreadsheetml/2006/main" count="1943" uniqueCount="842">
  <si>
    <t>UNAUDITED HALF-YEARLY FINANCIAL RESULTS FOR THE PERIOD ENDED November 30, 2017 AND THE PORTFOLIO AS ON THAT DATE</t>
  </si>
  <si>
    <t>(Pursuant to Regulations 59 and 59A of the Securities and Exchange Board of India (Mutual Funds) Regulations, 1996)</t>
  </si>
  <si>
    <t>Name of the Mutual Fund : L&amp;T Mutual Fund</t>
  </si>
  <si>
    <t>Name of the Scheme   : L&amp;T Banking and PSU Debt Fund (An open ended debt scheme predominantly investing in debt instruments of banks, public sector undertakings,
public financial institutions and municipal bonds)</t>
  </si>
  <si>
    <t>Portfolio as on  January 31 ,2022</t>
  </si>
  <si>
    <t>Name of the Instrument / Issuer</t>
  </si>
  <si>
    <t>Rating</t>
  </si>
  <si>
    <t>Quantity</t>
  </si>
  <si>
    <t>Market Value
 (Rs. in Lakhs)</t>
  </si>
  <si>
    <t>% to 
NAV</t>
  </si>
  <si>
    <t>Yield to Maturity (%)</t>
  </si>
  <si>
    <t>ISIN</t>
  </si>
  <si>
    <t>DEBT INSTRUMENTS</t>
  </si>
  <si>
    <t>Fixed Rates Bonds - Corporate</t>
  </si>
  <si>
    <t>Listed / Awaiting listing on Stock Exchanges</t>
  </si>
  <si>
    <t>6.50% Power Finance Corporation Limited 17-09-2025 **</t>
  </si>
  <si>
    <t>CRISIL AAA</t>
  </si>
  <si>
    <t>INE134E08LD7</t>
  </si>
  <si>
    <t>5.70% National Bank for Agriculture &amp; Rural Development 31-07-2025**</t>
  </si>
  <si>
    <t>INE261F08DK7</t>
  </si>
  <si>
    <t>5.81% Rec Limited 31-12-2025 **</t>
  </si>
  <si>
    <t>INE020B08DH2</t>
  </si>
  <si>
    <t>6.55% NTPC Limited 17-04-2023 **</t>
  </si>
  <si>
    <t>INE733E08148</t>
  </si>
  <si>
    <t>6.44% Indian Oil Corporation Limited 14-04-2023 **</t>
  </si>
  <si>
    <t>INE242A08445</t>
  </si>
  <si>
    <t>5.85% Rec Limited 20-12-2025 **</t>
  </si>
  <si>
    <t>INE020B08DF6</t>
  </si>
  <si>
    <t>7.49% Indian Railway Finance Corporation Limited 28-05-2027 **</t>
  </si>
  <si>
    <t>INE053F07AA7</t>
  </si>
  <si>
    <t>7.33% Indian Railway Finance Corporation Limited 27-08-2027 **</t>
  </si>
  <si>
    <t>CARE AAA</t>
  </si>
  <si>
    <t>INE053F07AC3</t>
  </si>
  <si>
    <t>7.65% Axis Bank Limited 30-01-2027 **</t>
  </si>
  <si>
    <t>INE238A08468</t>
  </si>
  <si>
    <t>7.95% HDFC Bank Limited 21-09-2026 **</t>
  </si>
  <si>
    <t>INE040A08369</t>
  </si>
  <si>
    <t>4.79% Hindustan Petroleum Corporation Limited 23-10-2023 **</t>
  </si>
  <si>
    <t>INE094A08085</t>
  </si>
  <si>
    <t>5.32% National Housing Bank 01-09-2023 **</t>
  </si>
  <si>
    <t>INE557F08FK3</t>
  </si>
  <si>
    <t>8.70% Power Grid Corporation of India Limited 15-07-2023 **</t>
  </si>
  <si>
    <t>INE752E07LB2</t>
  </si>
  <si>
    <t>8.25% Indian Railway Finance Corporation Limited 28-02-2024 **</t>
  </si>
  <si>
    <t>INE053F07BB3</t>
  </si>
  <si>
    <t>9.50% Export Import Bank of India 03-12-2023 **</t>
  </si>
  <si>
    <t>INE514E08DG0</t>
  </si>
  <si>
    <t>5.45% NTPC Limited 15-10-2025 **</t>
  </si>
  <si>
    <t>INE733E08163</t>
  </si>
  <si>
    <t>8.50% Export Import Bank of India 08-07-2023 **</t>
  </si>
  <si>
    <t>INE514E08CQ1</t>
  </si>
  <si>
    <t>8.40% Power Grid Corporation of India Limited 27-05-2024 **</t>
  </si>
  <si>
    <t>INE752E07MQ8</t>
  </si>
  <si>
    <t>5.23% National Bank for Agriculture &amp; Rural Development 31-01-2025 **</t>
  </si>
  <si>
    <t>INE261F08DI1</t>
  </si>
  <si>
    <t>8.84% Power Grid Corporation of India Limited 21-10-2023 **</t>
  </si>
  <si>
    <t>INE752E07HX4</t>
  </si>
  <si>
    <t>10.70% Indian Railway Finance Corporation Limited 11-09-2023 **</t>
  </si>
  <si>
    <t>INE053F09FP0</t>
  </si>
  <si>
    <t>9.40% Export Import Bank of India 14-08-2023 **</t>
  </si>
  <si>
    <t>INE514E08CT5</t>
  </si>
  <si>
    <t>7.20% Power Grid Corporation of India Limited 09-08-2027 **</t>
  </si>
  <si>
    <t>INE752E07OG5</t>
  </si>
  <si>
    <t>9.05% Housing Development Finance Corporation Limited 20-11-2023 **</t>
  </si>
  <si>
    <t>INE001A07RJ2</t>
  </si>
  <si>
    <t>8.80% Power Grid Corporation of India Limited 13-03-2023 **</t>
  </si>
  <si>
    <t>INE752E07KN9</t>
  </si>
  <si>
    <t>9.58% Export Import Bank of India 04-10-2023 **</t>
  </si>
  <si>
    <t>INE514E08CY5</t>
  </si>
  <si>
    <t>7.61% Housing and Urban Development Corporation Limited 22-06-2022 **</t>
  </si>
  <si>
    <t>INE031A08715</t>
  </si>
  <si>
    <t>8.50% Indian Railway Finance Corporation Limited 26-12-2023 **</t>
  </si>
  <si>
    <t>INE053F09FS4</t>
  </si>
  <si>
    <t>7.52% NHPC Limited 06-06-2023 **</t>
  </si>
  <si>
    <t>IND AAA</t>
  </si>
  <si>
    <t>INE848E07989</t>
  </si>
  <si>
    <t>8.56% Nuclear Power Corporation Of India Limited 15-03-2023 **</t>
  </si>
  <si>
    <t>INE206D08154</t>
  </si>
  <si>
    <t>8.50% National Bank for Agriculture &amp; Rural Development 31-01-2023 **</t>
  </si>
  <si>
    <t>INE261F08AT4</t>
  </si>
  <si>
    <t>8.80% Export Import Bank of India 15-03-2023 **</t>
  </si>
  <si>
    <t>INE514E08CI8</t>
  </si>
  <si>
    <t>9.30% Export Import Bank of India 11-05-2022 **</t>
  </si>
  <si>
    <t>INE514E08AX1</t>
  </si>
  <si>
    <t>8.73% NTPC Limited 07-03-2023 **</t>
  </si>
  <si>
    <t>INE733E07JC4</t>
  </si>
  <si>
    <t>9.15% Export Import Bank of India 05-09-2022 **</t>
  </si>
  <si>
    <t>INE514E08BK6</t>
  </si>
  <si>
    <t>Total</t>
  </si>
  <si>
    <t>Privately placed / Unlisted</t>
  </si>
  <si>
    <t>GOVERNMENT SECURITIES</t>
  </si>
  <si>
    <t>Fixed Rates Bonds - Government</t>
  </si>
  <si>
    <t>MONEY MARKET INSTRUMENTS</t>
  </si>
  <si>
    <t>Commercial Paper / Certificate of Deposit **</t>
  </si>
  <si>
    <t>Treasury Bill</t>
  </si>
  <si>
    <t>MONEY MARKET INSTRUMENT</t>
  </si>
  <si>
    <t>Commercial Paper/Certificate of Deposit **</t>
  </si>
  <si>
    <t>CENTRAL GOVERNMENT SECURITIES</t>
  </si>
  <si>
    <t>05.63% GOI 12-04-2026</t>
  </si>
  <si>
    <t>SOVEREIGN</t>
  </si>
  <si>
    <t>IN0020210012</t>
  </si>
  <si>
    <t>05.74% GOI 15-11-2026</t>
  </si>
  <si>
    <t>IN0020210186</t>
  </si>
  <si>
    <t>06.18% GOI 04-11-2024</t>
  </si>
  <si>
    <t>IN0020190396</t>
  </si>
  <si>
    <t>06.79% GOI 15-05-2027</t>
  </si>
  <si>
    <t>IN0020170026</t>
  </si>
  <si>
    <t>07.35% GOI 22-06-2024</t>
  </si>
  <si>
    <t>IN0020090034</t>
  </si>
  <si>
    <t>Certificate of Deposit **</t>
  </si>
  <si>
    <t>Export Import Bank of India 19-05-2023</t>
  </si>
  <si>
    <t>INE514E16BS2</t>
  </si>
  <si>
    <t>OTHERS</t>
  </si>
  <si>
    <t>(a) Tri Party Repo Dealing System (TREPS)/Reverse Repo</t>
  </si>
  <si>
    <t>(b) Net Receivables/(Payables)</t>
  </si>
  <si>
    <t>Net Assets</t>
  </si>
  <si>
    <t>All corporate ratings are assigned by rating agencies like CRISIL; CARE; ICRA; IND ,BWR.</t>
  </si>
  <si>
    <t>** indicates thinly traded / non traded securities as defined in SEBI Regulations and Guidelines.</t>
  </si>
  <si>
    <t>(SO): "Structured Obligations", (CE): "Credit Enhancements"</t>
  </si>
  <si>
    <t>Market value includes accrued interest</t>
  </si>
  <si>
    <t>Name of the Scheme        : L&amp;T Conservative Hybrid Fund (An open ended hybrid scheme investing predominantly in debt instruments)(Formerly known as L&amp;T Monthly Income Plan)</t>
  </si>
  <si>
    <t>Industry / Rating</t>
  </si>
  <si>
    <t>EQUITY &amp; EQUITY RELATED INSTRUMENTS</t>
  </si>
  <si>
    <t>K.P.R. Mill Limited</t>
  </si>
  <si>
    <t>Textile Products</t>
  </si>
  <si>
    <t>INE930H01031</t>
  </si>
  <si>
    <t>Infosys Limited</t>
  </si>
  <si>
    <t>Software</t>
  </si>
  <si>
    <t>INE009A01021</t>
  </si>
  <si>
    <t>ICICI Bank Limited</t>
  </si>
  <si>
    <t>Banks</t>
  </si>
  <si>
    <t>INE090A01021</t>
  </si>
  <si>
    <t>Minda Industries Limited</t>
  </si>
  <si>
    <t>Auto Ancillaries</t>
  </si>
  <si>
    <t>INE405E01023</t>
  </si>
  <si>
    <t>Bajaj Finance Limited</t>
  </si>
  <si>
    <t>Finance</t>
  </si>
  <si>
    <t>INE296A01024</t>
  </si>
  <si>
    <t>State Bank of India</t>
  </si>
  <si>
    <t>INE062A01020</t>
  </si>
  <si>
    <t>Greenpanel Industries Limited</t>
  </si>
  <si>
    <t>Consumer Durables</t>
  </si>
  <si>
    <t>INE08ZM01014</t>
  </si>
  <si>
    <t>Sona BLW Precision Forgings Limited</t>
  </si>
  <si>
    <t>INE073K01018</t>
  </si>
  <si>
    <t>Brigade Enterprises Limited</t>
  </si>
  <si>
    <t>Construction</t>
  </si>
  <si>
    <t>INE791I01019</t>
  </si>
  <si>
    <t>HDFC Bank Limited</t>
  </si>
  <si>
    <t>INE040A01034</t>
  </si>
  <si>
    <t>Bajaj Finserv Limited</t>
  </si>
  <si>
    <t>Insurance</t>
  </si>
  <si>
    <t>INE918I01018</t>
  </si>
  <si>
    <t>Sobha Limited</t>
  </si>
  <si>
    <t>INE671H01015</t>
  </si>
  <si>
    <t>Clean Science and Technology Limited</t>
  </si>
  <si>
    <t>Chemicals</t>
  </si>
  <si>
    <t>INE227W01023</t>
  </si>
  <si>
    <t>UltraTech Cement Limited</t>
  </si>
  <si>
    <t>Cement &amp; Cement Products</t>
  </si>
  <si>
    <t>INE481G01011</t>
  </si>
  <si>
    <t>APL Apollo Tubes Limited</t>
  </si>
  <si>
    <t>Ferrous Metals</t>
  </si>
  <si>
    <t>INE702C01027</t>
  </si>
  <si>
    <t>Tata Consultancy Services Limited</t>
  </si>
  <si>
    <t>INE467B01029</t>
  </si>
  <si>
    <t>Titan Company Limited</t>
  </si>
  <si>
    <t>INE280A01028</t>
  </si>
  <si>
    <t>eClerx Services Limited</t>
  </si>
  <si>
    <t>INE738I01010</t>
  </si>
  <si>
    <t>Zee Entertainment Enterprises Limited</t>
  </si>
  <si>
    <t>Entertainment</t>
  </si>
  <si>
    <t>INE256A01028</t>
  </si>
  <si>
    <t>Reliance Industries Limited</t>
  </si>
  <si>
    <t>Petroleum Products</t>
  </si>
  <si>
    <t>INE002A01018</t>
  </si>
  <si>
    <t>Happiest Minds Technologies Limited</t>
  </si>
  <si>
    <t>INE419U01012</t>
  </si>
  <si>
    <t>Hindalco Industries Limited</t>
  </si>
  <si>
    <t>Non - Ferrous Metals</t>
  </si>
  <si>
    <t>INE038A01020</t>
  </si>
  <si>
    <t>Computer Age Management Services Limited</t>
  </si>
  <si>
    <t>Capital Markets</t>
  </si>
  <si>
    <t>INE596I01012</t>
  </si>
  <si>
    <t>Indian Hotels Company Limited</t>
  </si>
  <si>
    <t>Leisure Services</t>
  </si>
  <si>
    <t>INE053A01029</t>
  </si>
  <si>
    <t>Navin Fluorine International Limited</t>
  </si>
  <si>
    <t>INE048G01026</t>
  </si>
  <si>
    <t>Rolex Rings Limited</t>
  </si>
  <si>
    <t>INE645S01016</t>
  </si>
  <si>
    <t>Sun Pharmaceutical Industries Limited</t>
  </si>
  <si>
    <t>Pharmaceuticals</t>
  </si>
  <si>
    <t>INE044A01036</t>
  </si>
  <si>
    <t>Gland Pharma Limited</t>
  </si>
  <si>
    <t>INE068V01023</t>
  </si>
  <si>
    <t>VRL Logistics Limited</t>
  </si>
  <si>
    <t>Transportation</t>
  </si>
  <si>
    <t>INE366I01010</t>
  </si>
  <si>
    <t>Godrej Properties Limited</t>
  </si>
  <si>
    <t>INE484J01027</t>
  </si>
  <si>
    <t>UTI Asset Management Company Limited</t>
  </si>
  <si>
    <t>INE094J01016</t>
  </si>
  <si>
    <t>Cholamandalam Investment and Finance Company Limited</t>
  </si>
  <si>
    <t>INE121A01024</t>
  </si>
  <si>
    <t>MindTree Limited</t>
  </si>
  <si>
    <t>INE018I01017</t>
  </si>
  <si>
    <t>Coforge Limited</t>
  </si>
  <si>
    <t>INE591G01017</t>
  </si>
  <si>
    <t>Housing Development Finance Corporation Limited</t>
  </si>
  <si>
    <t>INE001A01036</t>
  </si>
  <si>
    <t>PREFERENCE SHARES</t>
  </si>
  <si>
    <t>INE256A04022</t>
  </si>
  <si>
    <t>8.18% Power Finance Corporation Limited 19-03-2022 **</t>
  </si>
  <si>
    <t>INE134E08JW1</t>
  </si>
  <si>
    <t>07.59% GOI 11-01-2026</t>
  </si>
  <si>
    <t>IN0020150093</t>
  </si>
  <si>
    <t>07.37% GOI 16-04-2023</t>
  </si>
  <si>
    <t>IN0020180025</t>
  </si>
  <si>
    <t>05.22% GOI 15-06-2025</t>
  </si>
  <si>
    <t>IN0020200112</t>
  </si>
  <si>
    <t>(c) Net Receivables/(Payables)</t>
  </si>
  <si>
    <t>All corporate ratings are assigned by rating agencies like CRISIL; CARE; ICRA; IND,BWR.</t>
  </si>
  <si>
    <t>Name of the Scheme        : L&amp;T Credit Risk Fund (An open ended debt scheme predominantly investing in AA and below rated corporate bonds)(Formerly known as L&amp;T Income Opportunities Fund)</t>
  </si>
  <si>
    <t>8.93% IIFL Home Finance Limited 14-04-2023 **</t>
  </si>
  <si>
    <t>ICRA AA</t>
  </si>
  <si>
    <t>INE477L08097</t>
  </si>
  <si>
    <t>11.10% Hinduja Leyland Finance Limited 08-04-2022 **</t>
  </si>
  <si>
    <t>CARE AA-</t>
  </si>
  <si>
    <t>INE146O08092</t>
  </si>
  <si>
    <t>6.92% Godrej Industries Limited 14-05-2025 **</t>
  </si>
  <si>
    <t>CRISIL AA</t>
  </si>
  <si>
    <t>INE233A08048</t>
  </si>
  <si>
    <t>8.20% Aadhar Housing Finance Limited 01-09-2023 **</t>
  </si>
  <si>
    <t>CARE AA</t>
  </si>
  <si>
    <t>INE883F07199</t>
  </si>
  <si>
    <t>7.98% ONGC Petro Additions Limited 25-10-2023 ** (Letter of comfort from Oil &amp; Natural Gas Corporation Limited)</t>
  </si>
  <si>
    <t>INE163N08156</t>
  </si>
  <si>
    <t>9.75% Manappuram Finance Limited 07-11-2022 **</t>
  </si>
  <si>
    <t>INE522D07BC0</t>
  </si>
  <si>
    <t>8.28% Oriental Nagpur Betul Highway Limited 30-09-2024 (Nhai Annuity Receivables) **</t>
  </si>
  <si>
    <t>INE105N07167</t>
  </si>
  <si>
    <t>9.90% Coastal Gujarat Power Limited 25-08-2028 (corporate guarantee of Tata Power Company Ltd) **</t>
  </si>
  <si>
    <t>CARE AA (CE)</t>
  </si>
  <si>
    <t>INE295J08022</t>
  </si>
  <si>
    <t>8.85% India Grid Trust 02-11-2022 **</t>
  </si>
  <si>
    <t>INE219X07066</t>
  </si>
  <si>
    <t>9.60% Tata Motors Limited 29-10-2022 **</t>
  </si>
  <si>
    <t>INE155A08233</t>
  </si>
  <si>
    <t>5.27% National Bank for Agriculture &amp; Rural Development 29-04-2024 **</t>
  </si>
  <si>
    <t>ICRA AAA</t>
  </si>
  <si>
    <t>INE261F08DD2</t>
  </si>
  <si>
    <t>6.49% Yarrow Infrastructure Pvt Limited 01-07-2024 (Vector green energy sponsored co-obligor structure) **</t>
  </si>
  <si>
    <t>INE001W07011</t>
  </si>
  <si>
    <t>6.49% Vector Green Prayagraj Solar Pvt Limited 01-07-2024 (Vector green energy sponsored co-obligor structure)**</t>
  </si>
  <si>
    <t>INE935V07012</t>
  </si>
  <si>
    <t>6.49% Malwa Solar Power Generation Pvt Limited 01-07-2024 (Vector green energy sponsored co-obligor structure) **</t>
  </si>
  <si>
    <t>INE999X07014</t>
  </si>
  <si>
    <t>6.49% Sepset Constructions Pvt Limited 01-07-2024 (Vector green energy sponsored co-obligor structure) **</t>
  </si>
  <si>
    <t>INE961M07017</t>
  </si>
  <si>
    <t>6.49% Citra Real Estate Limited 01-07-2024 (Vector green energy sponsored co-obligor structure) **</t>
  </si>
  <si>
    <t>INE969M07010</t>
  </si>
  <si>
    <t>6.49% Priapus Infrastructure Pvt Limited 01-07-2024 (Vector green energy sponsored co-obligor structure) **</t>
  </si>
  <si>
    <t>INE964M07011</t>
  </si>
  <si>
    <t>06.10% GOI 12-07-2031</t>
  </si>
  <si>
    <t>IN0020210095</t>
  </si>
  <si>
    <t xml:space="preserve">$ Security is below investment grade or default  </t>
  </si>
  <si>
    <t>In case of below securities, AMC has adopted a Fair valuation and have not  taken the prices provided by the valuation agencies. Details of instances are available at the below mentioned links:</t>
  </si>
  <si>
    <t>Name of the securities</t>
  </si>
  <si>
    <t>Link</t>
  </si>
  <si>
    <t>Reliance Broadcast Network Limited SR-B11.60% 8OCT19NCD</t>
  </si>
  <si>
    <t>https://www.ltfs.com/content/dam/lnt-financial-services/lnt-mutual-fund/downloads/valuation-policy/RBNL-Valuation-Disclosure-Note.pdf</t>
  </si>
  <si>
    <t>REL BRO NETWORK LTD -C 11.60% 08OCT20NCD</t>
  </si>
  <si>
    <t>10.25% Reliance Broadcast Network Limited 10OCT19</t>
  </si>
  <si>
    <t>Pursuant to SEBI circular SEBI/HO/IMD/DF4/CIR/P/2019/102  dated September 24, 2019 read with circular no. SEBI/HO/IMD/DF4/CIR/P/2019/41 dated March 22, 2019, below are the total outstanding exposure in securities defaulted beyond their maturity date</t>
  </si>
  <si>
    <t>Name of Security $</t>
  </si>
  <si>
    <t>Value of Security Under Net Receivables</t>
  </si>
  <si>
    <t>Total Amount Due (Principal + Interest)  (Rs. in Lakhs)</t>
  </si>
  <si>
    <t>Amount (Rs. in Lakhs)</t>
  </si>
  <si>
    <t>% to NAV</t>
  </si>
  <si>
    <t>Dewan Housing Finance Corporation Limited 09.10% 16AUG19 NCD ~</t>
  </si>
  <si>
    <t>INE202B07HQ0</t>
  </si>
  <si>
    <t>Dewan Housing Finance Corporation Limited 09.05% 09SEP2019 NCD ~</t>
  </si>
  <si>
    <t>INE202B07IJ3</t>
  </si>
  <si>
    <t>9.10% Dewan Housing Finance Corporation Limited 09SEP2019 NCD ~</t>
  </si>
  <si>
    <t>INE202B07IK1</t>
  </si>
  <si>
    <t>INE445K07155</t>
  </si>
  <si>
    <t>INE445K07189</t>
  </si>
  <si>
    <t>INE445K07163</t>
  </si>
  <si>
    <t>~ Holdings were sold on 06th July, 2020</t>
  </si>
  <si>
    <t>Name of the Scheme        : L&amp;T Flexi Bond Fund (An open ended dynamic debt scheme investing across duration)</t>
  </si>
  <si>
    <t>8.44% HDFC Bank Limited 28-12-2028 **</t>
  </si>
  <si>
    <t>INE040A08393</t>
  </si>
  <si>
    <t>6.39% National Bank for Agriculture &amp; Rural Development 19-11-2030 **</t>
  </si>
  <si>
    <t>INE261F08CN3</t>
  </si>
  <si>
    <t>07.26% GOI 14-01-2029</t>
  </si>
  <si>
    <t>IN0020180454</t>
  </si>
  <si>
    <t>07.17% GOI 08-01-2028</t>
  </si>
  <si>
    <t>IN0020170174</t>
  </si>
  <si>
    <t>07.68% GOI 15-12-2023</t>
  </si>
  <si>
    <t>IN0020150010</t>
  </si>
  <si>
    <t>Name of the Scheme        : L&amp;T Gilt Fund (An open-ended debt scheme investing in government securities across maturity)</t>
  </si>
  <si>
    <t>06.67% GOI 15-12-2035</t>
  </si>
  <si>
    <t>IN0020210152</t>
  </si>
  <si>
    <t>07.16% GOI 20-05-2023</t>
  </si>
  <si>
    <t>IN0020130012</t>
  </si>
  <si>
    <t>06.19% GOI 16-09-2034</t>
  </si>
  <si>
    <t>IN0020200096</t>
  </si>
  <si>
    <t>Name of the Scheme        : L&amp;T Liquid Fund (An Open-ended liquid scheme)</t>
  </si>
  <si>
    <t>7.90% National Bank for Agriculture &amp; Rural Development 18-04-2022 **</t>
  </si>
  <si>
    <t>INE261F08BI5</t>
  </si>
  <si>
    <t>8.23% Housing and Urban Development Corporation Limited 15-04-2022 **</t>
  </si>
  <si>
    <t>INE031A08657</t>
  </si>
  <si>
    <t>08.20% GOI 15-02-2022</t>
  </si>
  <si>
    <t>IN0020060037</t>
  </si>
  <si>
    <t>Small Industries Development Bank of India 25-03-2022</t>
  </si>
  <si>
    <t>CARE A1+</t>
  </si>
  <si>
    <t>INE556F16861</t>
  </si>
  <si>
    <t>Bank of Baroda 18-04-2022</t>
  </si>
  <si>
    <t>IND A1+</t>
  </si>
  <si>
    <t>INE028A16CK6</t>
  </si>
  <si>
    <t>Axis Bank Limited 10-02-2022</t>
  </si>
  <si>
    <t>CRISIL A1+</t>
  </si>
  <si>
    <t>INE238A165W1</t>
  </si>
  <si>
    <t>Commercial Paper</t>
  </si>
  <si>
    <t>Tata Steel Limited 17-02-2022 **</t>
  </si>
  <si>
    <t>ICRA A1+</t>
  </si>
  <si>
    <t>INE081A14CD5</t>
  </si>
  <si>
    <t>Export Import Bank of India 23-03-2022 **</t>
  </si>
  <si>
    <t>INE514E14QB1</t>
  </si>
  <si>
    <t>National Bank for Agriculture &amp; Rural Development 20-04-2022 **</t>
  </si>
  <si>
    <t>INE261F14IN8</t>
  </si>
  <si>
    <t>Bharat Oman Refineries Limited 23-03-2022 **</t>
  </si>
  <si>
    <t>INE322J14360</t>
  </si>
  <si>
    <t>ICICI Securities Limited 09-02-2022 **</t>
  </si>
  <si>
    <t>INE763G14LK1</t>
  </si>
  <si>
    <t>ICICI Securities Limited 16-02-2022 **</t>
  </si>
  <si>
    <t>INE763G14LR6</t>
  </si>
  <si>
    <t>HDFC Securities Limited 25-02-2022 **</t>
  </si>
  <si>
    <t>INE700G14AQ3</t>
  </si>
  <si>
    <t>HDFC Securities Limited 22-02-2022 **</t>
  </si>
  <si>
    <t>INE700G14AP5</t>
  </si>
  <si>
    <t>HDFC Securities Limited 03-03-2022 **</t>
  </si>
  <si>
    <t>INE700G14AJ8</t>
  </si>
  <si>
    <t>NTPC Limited 30-03-2022 **</t>
  </si>
  <si>
    <t>INE733E14AP1</t>
  </si>
  <si>
    <t>Bharti Airtel Limited 29-04-2022 **</t>
  </si>
  <si>
    <t>INE397D14373</t>
  </si>
  <si>
    <t>Housing Development Finance Corporation Limited 25-04-2022 **</t>
  </si>
  <si>
    <t>INE001A14YE5</t>
  </si>
  <si>
    <t>Reliance Jio Infocomm Limited 18-04-2022 **</t>
  </si>
  <si>
    <t>INE110L14QN8</t>
  </si>
  <si>
    <t>SBICAP Securities Limited 28-04-2022 **</t>
  </si>
  <si>
    <t>INE212K14015</t>
  </si>
  <si>
    <t>Berger Paints India Limited 22-02-2022 **</t>
  </si>
  <si>
    <t>INE463A14LD6</t>
  </si>
  <si>
    <t>Berger Paints India Limited 25-02-2022 **</t>
  </si>
  <si>
    <t>INE463A14LE4</t>
  </si>
  <si>
    <t>ICICI Securities Limited 16-03-2022 **</t>
  </si>
  <si>
    <t>INE763G14KO5</t>
  </si>
  <si>
    <t>Reliance Industries Limited 04-02-2022 **</t>
  </si>
  <si>
    <t>INE002A14JM7</t>
  </si>
  <si>
    <t>Reliance Industries Limited 28-02-2022 **</t>
  </si>
  <si>
    <t>INE002A14JE4</t>
  </si>
  <si>
    <t>364 DAYS T-BILL 11-03-2022</t>
  </si>
  <si>
    <t>IN002020Z493</t>
  </si>
  <si>
    <t>91 DAY T-BILL 24-03-2022</t>
  </si>
  <si>
    <t>IN002021X413</t>
  </si>
  <si>
    <t>364 DAY T-BILL 21-04-2022</t>
  </si>
  <si>
    <t>IN002021Z038</t>
  </si>
  <si>
    <t>91 DAY T-BILL 02-02-2022</t>
  </si>
  <si>
    <t>IN002021X348</t>
  </si>
  <si>
    <t>Name of the Scheme        : L&amp;T Low Duration Fund(An open ended low duration debt scheme investing in instruments such that the Macaulay duration of the portfolio is between 6 months to 12 months)(Formerly known as L&amp;T Short Term Income Fund)</t>
  </si>
  <si>
    <t>7% Housing Development Finance Corporation Limited 19-05-2022 **</t>
  </si>
  <si>
    <t>INE001A07SM4</t>
  </si>
  <si>
    <t>2% Tata Steel Limited 23-04-2022 **</t>
  </si>
  <si>
    <t>BWR AA+</t>
  </si>
  <si>
    <t>INE081A08181</t>
  </si>
  <si>
    <t>8.85% ONGC Petro Additions Limited 19-04-2022 ** (Letter of comfort from Oil &amp; Natural Gas Corporation Limited)</t>
  </si>
  <si>
    <t>ICRA AAA (CE)</t>
  </si>
  <si>
    <t>INE163N08073</t>
  </si>
  <si>
    <t>7.4050% Nabha Power Limited 20-04-2022 ** (Corporate Guarantee of L&amp;T Limited)</t>
  </si>
  <si>
    <t>INE445L08383</t>
  </si>
  <si>
    <t>7.20% Cholamandalam Investment and Finance Company Limited 17-06-2022 **</t>
  </si>
  <si>
    <t>ICRA AA+</t>
  </si>
  <si>
    <t>INE121A07PK0</t>
  </si>
  <si>
    <t>7.42% LIC Housing Finance Limited 15-07-2022 **</t>
  </si>
  <si>
    <t>INE115A07MG7</t>
  </si>
  <si>
    <t>7.10% Power Finance Corporation Limited 08-08-2022 **</t>
  </si>
  <si>
    <t>INE134E08JD1</t>
  </si>
  <si>
    <t>6.98% National Bank for Agriculture &amp; Rural Development 19-09-2022 **</t>
  </si>
  <si>
    <t>INE261F08BO3</t>
  </si>
  <si>
    <t>5.05% Indian Oil Corporation Limited 25-11-2022 **</t>
  </si>
  <si>
    <t>INE242A08460</t>
  </si>
  <si>
    <t>7.17% Reliance Industries Limited 08-11-2022 **</t>
  </si>
  <si>
    <t>INE002A08500</t>
  </si>
  <si>
    <t>4.50% Housing Development Finance Corporation Limited 14-12-2022 **</t>
  </si>
  <si>
    <t>INE001A07SU7</t>
  </si>
  <si>
    <t>8.90% Bharti Telecom Limited 17-02-2022 **</t>
  </si>
  <si>
    <t>CRISIL AA+</t>
  </si>
  <si>
    <t>INE403D08066</t>
  </si>
  <si>
    <t>7.98% ONGC Petro Additions Limited 10-02-2023 ** (Letter of comfort from Oil &amp; Natural Gas Corporation Limited)</t>
  </si>
  <si>
    <t>INE163N08123</t>
  </si>
  <si>
    <t>8.45% Power Finance Corporation Limited 11-08-2022 **</t>
  </si>
  <si>
    <t>INE134E08JU5</t>
  </si>
  <si>
    <t>4.60% National Bank for Agriculture &amp; Rural Development 29-07-2024 **</t>
  </si>
  <si>
    <t>INE261F08CS2</t>
  </si>
  <si>
    <t>7.9350% NIIF Infrastructure Finance Limited 11-08-2022 **</t>
  </si>
  <si>
    <t>INE246R07202</t>
  </si>
  <si>
    <t>8.45% ONGC Petro Additions Limited 10-03-2023 ** (Letter of comfort from Oil &amp; Natural Gas Corporation Limited)</t>
  </si>
  <si>
    <t>INE163N08107</t>
  </si>
  <si>
    <t>8.08% NIIF Infrastructure Finance Limited 14-02-2023 **</t>
  </si>
  <si>
    <t>INE246R07244</t>
  </si>
  <si>
    <t>Zero Coupon Bonds - Corporate</t>
  </si>
  <si>
    <t>Aditya Birla Fashion and Retail Limited 11-11-2022 **</t>
  </si>
  <si>
    <t>INE647O08081</t>
  </si>
  <si>
    <t>SECURITISED DEBT</t>
  </si>
  <si>
    <t>First Business Receivables Trust 01-07-2022 **</t>
  </si>
  <si>
    <t>CRISIL AAA(SO)</t>
  </si>
  <si>
    <t>INE0BTV15105</t>
  </si>
  <si>
    <t>08.35% GOI 14-05-2022</t>
  </si>
  <si>
    <t>IN0020020072</t>
  </si>
  <si>
    <t>06.84% GOI 19-12-2022</t>
  </si>
  <si>
    <t>IN0020160050</t>
  </si>
  <si>
    <t>HDFC Bank Limited 28-04-2022</t>
  </si>
  <si>
    <t>INE040A16CR6</t>
  </si>
  <si>
    <t>Axis Bank Limited 20-09-2022</t>
  </si>
  <si>
    <t>INE238A161X8</t>
  </si>
  <si>
    <t>Axis Bank Limited 11-11-2022</t>
  </si>
  <si>
    <t>INE238A164Y0</t>
  </si>
  <si>
    <t>Name of the Scheme        : L&amp;T Money Market Fund (An open ended debt scheme investing in money market instruments)(Formerly known as L&amp;T Floating Rate Fund)</t>
  </si>
  <si>
    <t>8.96% PUNJAB SDL 07-03-2022</t>
  </si>
  <si>
    <t>IN2820110194</t>
  </si>
  <si>
    <t>Axis Bank Limited 16-06-2022</t>
  </si>
  <si>
    <t>INE238A164X2</t>
  </si>
  <si>
    <t>HDFC Bank Limited 13-12-2022</t>
  </si>
  <si>
    <t>INE040A16CO3</t>
  </si>
  <si>
    <t>Axis Bank Limited 27-04-2022</t>
  </si>
  <si>
    <t>INE238A168W5</t>
  </si>
  <si>
    <t>Sikka Ports &amp; Terminals Limited 23-02-2022 **</t>
  </si>
  <si>
    <t>INE941D14113</t>
  </si>
  <si>
    <t>Reliance Industries Limited 27-06-2022 **</t>
  </si>
  <si>
    <t>INE002A14IN7</t>
  </si>
  <si>
    <t>ICICI Securities Limited 11-03-2022 **</t>
  </si>
  <si>
    <t>INE763G14JZ3</t>
  </si>
  <si>
    <t>UltraTech Cement Limited 16-03-2022 **</t>
  </si>
  <si>
    <t>INE481G14CW4</t>
  </si>
  <si>
    <t>National Bank for Agriculture &amp; Rural Development 19-05-2022 **</t>
  </si>
  <si>
    <t>INE261F14IM0</t>
  </si>
  <si>
    <t>LIC Housing Finance Limited 20-05-2022 **</t>
  </si>
  <si>
    <t>INE115A14DH0</t>
  </si>
  <si>
    <t>EPL Limited 28-02-2022 **</t>
  </si>
  <si>
    <t>INE255A14635</t>
  </si>
  <si>
    <t>Godrej Agrovet Limited 16-03-2022 **</t>
  </si>
  <si>
    <t>INE850D14KH1</t>
  </si>
  <si>
    <t>Kotak Mahindra Investment Limited 14-02-2022 **</t>
  </si>
  <si>
    <t>INE975F14VL0</t>
  </si>
  <si>
    <t>Godrej Housing Finance Limited 25-03-2022 **</t>
  </si>
  <si>
    <t>INE02JD14021</t>
  </si>
  <si>
    <t>ICICI Securities Limited 25-03-2022 **</t>
  </si>
  <si>
    <t>INE763G14KK3</t>
  </si>
  <si>
    <t>Tata Capital Financial Services Limited 29-03-2022 **</t>
  </si>
  <si>
    <t>INE306N14SY1</t>
  </si>
  <si>
    <t>Kotak Mahindra Investment Limited 17-05-2022 **</t>
  </si>
  <si>
    <t>INE975F14VK2</t>
  </si>
  <si>
    <t>Bajaj Financial Securities Limited 20-06-2022 **</t>
  </si>
  <si>
    <t>INE01C314106</t>
  </si>
  <si>
    <t>Network18 Media &amp; Investments Limited 24-06-2022 **</t>
  </si>
  <si>
    <t>INE870H14MT1</t>
  </si>
  <si>
    <t>364 DAYS T-BILL 24-03-2022</t>
  </si>
  <si>
    <t>IN002020Z519</t>
  </si>
  <si>
    <t>91 DAY T-BILL 31-03-2022</t>
  </si>
  <si>
    <t>IN002021X421</t>
  </si>
  <si>
    <t>Name of the Scheme        : L&amp;T Overnight Fund (An open ended overnight fund) ( Formerly knows as L&amp;T Cash Fund)</t>
  </si>
  <si>
    <t>Name of Instrument / Issuer</t>
  </si>
  <si>
    <t>Maturity Date</t>
  </si>
  <si>
    <t>Market value (Rs. In lakhs)</t>
  </si>
  <si>
    <t>91 DAY T-BILL 24-02-2022</t>
  </si>
  <si>
    <t>IN002021X371</t>
  </si>
  <si>
    <t>Others</t>
  </si>
  <si>
    <t>Tri Party Repo Dealing System (TREPS)/Reverse Repo</t>
  </si>
  <si>
    <t>Net Receivable/Payable</t>
  </si>
  <si>
    <t>Grand Total</t>
  </si>
  <si>
    <t>Name of the Scheme        : L&amp;T Resurgent India Bond Fund (An open ended medium term debt scheme investing in instruments such that the Macaulay duration of the portfolio is between 3 years to 4 years)(Formerly known as L&amp;T Resurgent India Corporate Bond Fund)</t>
  </si>
  <si>
    <t>6.40% Embassy Office Parks REIT 15-02-2024 **</t>
  </si>
  <si>
    <t>INE041007050</t>
  </si>
  <si>
    <t>8% ONGC Petro Additions Limited 11-04-2025 ** (Letter of comfort from Oil &amp; Natural Gas Corporation Limited)</t>
  </si>
  <si>
    <t>INE163N08131</t>
  </si>
  <si>
    <t>8.36% National Highways Authority of India 20-05-2029 **</t>
  </si>
  <si>
    <t>INE906B07HD4</t>
  </si>
  <si>
    <t>8.25% NIIF Infrastructure Finance Limited 21-05-2025 **</t>
  </si>
  <si>
    <t>INE246R07426</t>
  </si>
  <si>
    <t>8.45% Sikka Ports &amp; Terminals Limited 12-06-2023 (erstwhile Reliance Ports &amp; Terminals Ltd) **</t>
  </si>
  <si>
    <t>INE941D07133</t>
  </si>
  <si>
    <t>9.25% Manappuram Finance Limited 14-02-2022 **</t>
  </si>
  <si>
    <t>INE522D07BG1</t>
  </si>
  <si>
    <t>7.70% National Bank for Agriculture &amp; Rural Development 13-06-2022 **</t>
  </si>
  <si>
    <t>INE261F08BL9</t>
  </si>
  <si>
    <t>6.40% National Bank for Agriculture &amp; Rural Development 31-07-2023 **</t>
  </si>
  <si>
    <t>INE261F08CA0</t>
  </si>
  <si>
    <t>6.44% HDFC Bank Limited 27-09-2028 **</t>
  </si>
  <si>
    <t>INE040A08401</t>
  </si>
  <si>
    <t>8.83% ONGC Petro Additions Limited 10-03-2025 ** (Letter of comfort from Oil &amp; Natural Gas Corporation Limited)</t>
  </si>
  <si>
    <t>INE163N08115</t>
  </si>
  <si>
    <t>8.28% Oriental Nagpur Betul Highway Limited 30-03-2025 (Nhai Annuity Receivables) **</t>
  </si>
  <si>
    <t>INE105N07175</t>
  </si>
  <si>
    <t>9.81% L&amp;T Metro Rail (Hyderabad) Limited 18-06-2025 (Put Option On L&amp;T Limited ) **</t>
  </si>
  <si>
    <t>IND AAA (CE)</t>
  </si>
  <si>
    <t>INE128M08011</t>
  </si>
  <si>
    <t>7.95% Sikka Ports &amp; Terminals Limited 28-10-2026 (erstwhile Reliance Ports &amp; Terminals Ltd) **</t>
  </si>
  <si>
    <t>INE941D07158</t>
  </si>
  <si>
    <t>10.63% IOT Utkal Energy Services Limited 20-06-2028 (Long term take or pay agreement with IOCL) **</t>
  </si>
  <si>
    <t>INE310L07AA9</t>
  </si>
  <si>
    <t>10.65% Patel Knr Heavy Infrastructures Limited 30-09-2023 (Nhai Annuity Receivables) **</t>
  </si>
  <si>
    <t>CARE AA+</t>
  </si>
  <si>
    <t>INE555J07211</t>
  </si>
  <si>
    <t>7.90% Sikka Ports &amp; Terminals Limited 18-11-2026 (erstwhile Reliance Ports &amp; Terminals Ltd) **</t>
  </si>
  <si>
    <t>INE941D07166</t>
  </si>
  <si>
    <t>9.37% State Bank Of India 31-01-2032 **Basel III Compliant AT 1 Bond #</t>
  </si>
  <si>
    <t>INE062A08181</t>
  </si>
  <si>
    <t>8.28% Oriental Nagpur Betul Highway Limited 30-03-2024 (Nhai Annuity Receivables) **</t>
  </si>
  <si>
    <t>INE105N07159</t>
  </si>
  <si>
    <t>8.60% NIIF Infrastructure Finance Limited 07-11-2024 **</t>
  </si>
  <si>
    <t>INE246R07384</t>
  </si>
  <si>
    <t>10.65% Patel Knr Heavy Infrastructures Limited 31-03-2026 (Nhai Annuity Receivables) **</t>
  </si>
  <si>
    <t>INE555J07252</t>
  </si>
  <si>
    <t>10.65% Patel Knr Heavy Infrastructures Limited 30-09-2026 (Nhai Annuity Receivables) **</t>
  </si>
  <si>
    <t>INE555J07260</t>
  </si>
  <si>
    <t>8.35% Indian Railway Finance Corporation Limited 13-03-2029 **</t>
  </si>
  <si>
    <t>INE053F07BC1</t>
  </si>
  <si>
    <t>9.25% Power Finance Corporation Limited 25-09-2024 **</t>
  </si>
  <si>
    <t>INE134E08JY7</t>
  </si>
  <si>
    <t>10.65% Patel Knr Heavy Infrastructures Limited 31-03-2024 (Nhai Annuity Receivables) **</t>
  </si>
  <si>
    <t>INE555J07229</t>
  </si>
  <si>
    <t>10.65% Patel Knr Heavy Infrastructures Limited 31-03-2025 (Nhai Annuity Receivables) **</t>
  </si>
  <si>
    <t>INE555J07245</t>
  </si>
  <si>
    <t>9.85% L&amp;T Metro Rail (Hyderabad) Limited 28-01-2026 (Put Option On L&amp;T Limited ) **</t>
  </si>
  <si>
    <t>INE128M08037</t>
  </si>
  <si>
    <t>10.65% Patel Knr Heavy Infrastructures Limited 30-09-2024 (Nhai Annuity Receivables) **</t>
  </si>
  <si>
    <t>INE555J07237</t>
  </si>
  <si>
    <t>Andhra Pradesh Expressway Limited 15-10-2022** (Nhai Annuity Receivables)</t>
  </si>
  <si>
    <t>INE400K07051</t>
  </si>
  <si>
    <t>First Business Receivables Trust(Backed by receivables from Reliance Industries,Reliance Retail,Reliance Jio) 01-04-2024 **</t>
  </si>
  <si>
    <t>INE0BTV15170</t>
  </si>
  <si>
    <t>First Business Receivables Trust(Backed by receivables from Reliance Industries,Reliance Retail,Reliance Jio)  01-07-2024 **</t>
  </si>
  <si>
    <t>INE0BTV15188</t>
  </si>
  <si>
    <t>First Business Receivables Trust(Backed by receivables from Reliance Industries,Reliance Retail,Reliance Jio) 01-10-2024 **</t>
  </si>
  <si>
    <t>INE0BTV15196</t>
  </si>
  <si>
    <t>First Business Receivables Trust(Backed by receivables from Reliance Industries,Reliance Retail,Reliance Jio) 01-01-2025 **</t>
  </si>
  <si>
    <t>INE0BTV15204</t>
  </si>
  <si>
    <t>8.08% MAHARASHTRA SDL 26-12-2028</t>
  </si>
  <si>
    <t>IN2220180052</t>
  </si>
  <si>
    <t>07.32% GOI 28-01-2024</t>
  </si>
  <si>
    <t>IN0020180488</t>
  </si>
  <si>
    <t>04.56% GOI 29-11-2023</t>
  </si>
  <si>
    <t>IN0020210210</t>
  </si>
  <si>
    <t># The YTC of the security as per guidelines issued  by SEBI Circular No SEBI/HO/IMD/DF4/CIR/P/2021/032 dated March 10,2021 read  with Clarification issued by SEBI vide circular no SEBI/HO/IMD/DF4/CIR/P/2021/034 dated March 22, 2021 and AMFI Best Practices Guidelines Circular No. 91/ 2020 - 21.</t>
  </si>
  <si>
    <t>Instrument Name</t>
  </si>
  <si>
    <t>YTM</t>
  </si>
  <si>
    <t>YTC</t>
  </si>
  <si>
    <t>State Bank Of India **Basel III Compliant AT 1 Bond #</t>
  </si>
  <si>
    <t>Name of the Scheme         : L&amp;T Short Term Bond Fund (An Open-ended Debt Scheme investing in instruments such that the Macaulay duration of the portfolio is between 1 year to 3 years)(Formerly Known as L&amp;T Short Term Opportunities Fund)</t>
  </si>
  <si>
    <t>5.27% National Bank for Agriculture &amp; Rural Development 23-07-2024 **</t>
  </si>
  <si>
    <t>INE261F08DF7</t>
  </si>
  <si>
    <t>5.04% Indian Railway Finance Corporation Limited 05-05-2023 **</t>
  </si>
  <si>
    <t>INE053F07CU1</t>
  </si>
  <si>
    <t>7.29% Small Industries Development Bank of India 01-08-2022 **</t>
  </si>
  <si>
    <t>INE556F08JM3</t>
  </si>
  <si>
    <t>4.71% Housing Development Finance Corporation Limited 07-09-2023 **</t>
  </si>
  <si>
    <t>INE001A07TA7</t>
  </si>
  <si>
    <t>6.40% Jamnagar Utilities and Power Pvt Limited 29-09-2026 **</t>
  </si>
  <si>
    <t>INE936D07174</t>
  </si>
  <si>
    <t>6.59% Indian Railway Finance Corporation Limited 14-04-2023 **</t>
  </si>
  <si>
    <t>INE053F07BZ2</t>
  </si>
  <si>
    <t>7.70% Reliance Industries Limited 31-08-2022 **</t>
  </si>
  <si>
    <t>INE002A08476</t>
  </si>
  <si>
    <t>6.90% Rec Limited 30-06-2022 **</t>
  </si>
  <si>
    <t>INE020B08CE1</t>
  </si>
  <si>
    <t>6.80% Hindustan Petroleum Corporation Limited 15-12-2022 **</t>
  </si>
  <si>
    <t>INE094A08044</t>
  </si>
  <si>
    <t>6.55% National Housing Bank 17-04-2023 **</t>
  </si>
  <si>
    <t>INE557F08FI7</t>
  </si>
  <si>
    <t>8.30% Reliance Industries Limited 08-03-2022 **</t>
  </si>
  <si>
    <t>INE002A08575</t>
  </si>
  <si>
    <t>7.60% National Highways Authority of India 18-03-2022 **</t>
  </si>
  <si>
    <t>INE906B07FG1</t>
  </si>
  <si>
    <t>7.35% Bharat Petroleum Corporation Limited 10-03-2022 **</t>
  </si>
  <si>
    <t>INE029A07075</t>
  </si>
  <si>
    <t>8.46% Housing and Urban Development Corporation Limited 15-02-2022 **</t>
  </si>
  <si>
    <t>INE031A08632</t>
  </si>
  <si>
    <t>7.46% Rec Limited 28-02-2022 **</t>
  </si>
  <si>
    <t>INE020B08AF2</t>
  </si>
  <si>
    <t>Bajaj Finance Limited 05-04-2022 **</t>
  </si>
  <si>
    <t>INE296A07QQ5</t>
  </si>
  <si>
    <t>Sundaram Finance Limited 25-03-2022 **</t>
  </si>
  <si>
    <t>INE660A07PW2</t>
  </si>
  <si>
    <t>Bajaj Housing Finance Limited 05-04-2022 **</t>
  </si>
  <si>
    <t>INE377Y07052</t>
  </si>
  <si>
    <t>First Business Receivables Trust(Backed by receivables from Reliance Industries,Reliance Retail,Reliance Jio) 01-04-2023 **</t>
  </si>
  <si>
    <t>INE0BTV15139</t>
  </si>
  <si>
    <t>First Business Receivables Trust(Backed by receivables from Reliance Industries,Reliance Retail,Reliance Jio)  01-07-2023 **</t>
  </si>
  <si>
    <t>INE0BTV15147</t>
  </si>
  <si>
    <t>First Business Receivables Trust(Backed by receivables from Reliance Industries,Reliance Retail,Reliance Jio) 01-10-2023 **</t>
  </si>
  <si>
    <t>INE0BTV15154</t>
  </si>
  <si>
    <t>First Business Receivables Trust(Backed by receivables from Reliance Industries,Reliance Retail,Reliance Jio)  01-01-2024 **</t>
  </si>
  <si>
    <t>INE0BTV15162</t>
  </si>
  <si>
    <t>First Business Receivables Trust(Backed by receivables from Reliance Industries,Reliance Retail,Reliance Jio) 01-04-2022 **</t>
  </si>
  <si>
    <t>INE0BTV15097</t>
  </si>
  <si>
    <t>First Business Receivables Trust(Backed by receivables from Reliance Industries,Reliance Retail,Reliance Jio) 01-07-2022 **</t>
  </si>
  <si>
    <t>First Business Receivables Trust(Backed by receivables from Reliance Industries,Reliance Retail,Reliance Jio) 01-10-2022 **</t>
  </si>
  <si>
    <t>INE0BTV15113</t>
  </si>
  <si>
    <t>First Business Receivables Trust(Backed by receivables from Reliance Industries,Reliance Retail,Reliance Jio) 01-01-2023 **</t>
  </si>
  <si>
    <t>INE0BTV15121</t>
  </si>
  <si>
    <t>5.27% GUJARAT SDL 19-01-2024</t>
  </si>
  <si>
    <t>IN1520210163</t>
  </si>
  <si>
    <t>7.89% GUJARAT SDL 15-05-2025</t>
  </si>
  <si>
    <t>IN1520190043</t>
  </si>
  <si>
    <t>06.30% GOI 09-04-2023</t>
  </si>
  <si>
    <t>IN0020030014</t>
  </si>
  <si>
    <t>8.23% MAHARASHTRA SDL 09-09-2025</t>
  </si>
  <si>
    <t>IN2220150089</t>
  </si>
  <si>
    <t>04.26% GOI 17-05-2023</t>
  </si>
  <si>
    <t>IN0020210046</t>
  </si>
  <si>
    <t>8.15% MAHARSHTRA SDL 26-11-2025</t>
  </si>
  <si>
    <t>IN2220150139</t>
  </si>
  <si>
    <t>8.26% MAHARASHTRA SDL 12-08-2025</t>
  </si>
  <si>
    <t>IN2220150063</t>
  </si>
  <si>
    <t>7.96% GUJARAT SDL 14-10-2025</t>
  </si>
  <si>
    <t>IN1520150062</t>
  </si>
  <si>
    <t>8.14% KARNATAKA SDL 13-11-2025</t>
  </si>
  <si>
    <t>IN1920150035</t>
  </si>
  <si>
    <t>8.23% GUJARAT SDL 09-09-2025</t>
  </si>
  <si>
    <t>IN1520150047</t>
  </si>
  <si>
    <t>06.17% GOI 12-06-2023</t>
  </si>
  <si>
    <t>IN0020030055</t>
  </si>
  <si>
    <t>07.72% GOI 25-05-2025</t>
  </si>
  <si>
    <t>IN0020150036</t>
  </si>
  <si>
    <t>HDFC Bank Limited 17-08-2022</t>
  </si>
  <si>
    <t>INE040A16CI5</t>
  </si>
  <si>
    <t>Axis Bank Limited 13-05-2022</t>
  </si>
  <si>
    <t>INE238A161W0</t>
  </si>
  <si>
    <t xml:space="preserve">Name of the Scheme        : L&amp;T Triple Ace Bond Fund (An open ended debt scheme predominantly investing in AA+ and above rated corporate bonds) </t>
  </si>
  <si>
    <t>7.41% Indian Oil Corporation Limited 22-10-2029 **</t>
  </si>
  <si>
    <t>INE242A08437</t>
  </si>
  <si>
    <t>7.32% NTPC Limited 17-07-2029 **</t>
  </si>
  <si>
    <t>INE733E07KL3</t>
  </si>
  <si>
    <t>8.24% Power Grid Corporation of India Limited 14-02-2029 **</t>
  </si>
  <si>
    <t>INE752E08551</t>
  </si>
  <si>
    <t>7.49% National Highways Authority of India 01-08-2029 **</t>
  </si>
  <si>
    <t>INE906B07HG7</t>
  </si>
  <si>
    <t>7.08% Indian Railway Finance Corporation Limited 28-02-2030 **</t>
  </si>
  <si>
    <t>INE053F07CA3</t>
  </si>
  <si>
    <t>7.43% National Bank for Agriculture &amp; Rural Development 31-01-2030 **</t>
  </si>
  <si>
    <t>INE261F08BX4</t>
  </si>
  <si>
    <t>6.67% ICICI Bank Limited 26-11-2028 **</t>
  </si>
  <si>
    <t>INE090A08UF5</t>
  </si>
  <si>
    <t>7.22% Export Import Bank of India 03-08-2027 **</t>
  </si>
  <si>
    <t>INE514E08FP6</t>
  </si>
  <si>
    <t>7.70% National Highways Authority of India 13-09-2029 **</t>
  </si>
  <si>
    <t>INE906B07HH5</t>
  </si>
  <si>
    <t>7.55% Indian Railway Finance Corporation Limited 06-11-2029 **</t>
  </si>
  <si>
    <t>INE053F07BX7</t>
  </si>
  <si>
    <t>8.41% Housing and Urban Development Corporation Limited 15-03-2029 **</t>
  </si>
  <si>
    <t>INE031A08699</t>
  </si>
  <si>
    <t>7.56% Export Import Bank of India 18-05-2027 **</t>
  </si>
  <si>
    <t>INE514E08FN1</t>
  </si>
  <si>
    <t>8.30% NTPC Limited 15-01-2029 **</t>
  </si>
  <si>
    <t>INE733E07KJ7</t>
  </si>
  <si>
    <t>8.55% Housing Development Finance Corporation Limited 27-03-2029 **</t>
  </si>
  <si>
    <t>INE001A07RT1</t>
  </si>
  <si>
    <t>8.27% National Highways Authority of India 28-03-2029 **</t>
  </si>
  <si>
    <t>INE906B07GP0</t>
  </si>
  <si>
    <t>7.10% National Bank for Agriculture &amp; Rural Development 08-02-2030 **</t>
  </si>
  <si>
    <t>INE261F08BY2</t>
  </si>
  <si>
    <t>8.30% Rec Limited 25-03-2029 **</t>
  </si>
  <si>
    <t>INE020B08BO2</t>
  </si>
  <si>
    <t>7.14% Rec Limited 02-03-2030 **</t>
  </si>
  <si>
    <t>INE020B08CO0</t>
  </si>
  <si>
    <t>8.37% Housing and Urban Development Corporation Limited 25-03-2029 **</t>
  </si>
  <si>
    <t>INE031A08707</t>
  </si>
  <si>
    <t>8.24% National Bank for Agriculture &amp; Rural Development 22-03-2029 **</t>
  </si>
  <si>
    <t>INE261F08BF1</t>
  </si>
  <si>
    <t>8.54% Rec Limited 15-11-2028 **</t>
  </si>
  <si>
    <t>INE020B08BE3</t>
  </si>
  <si>
    <t>7.35% National Highways Authority of India 26-04-2030 **</t>
  </si>
  <si>
    <t>INE906B07HP8</t>
  </si>
  <si>
    <t>6.87% National Bank for Agriculture &amp; Rural Development 08-03-2030 **</t>
  </si>
  <si>
    <t>INE261F08CB8</t>
  </si>
  <si>
    <t>8.30% Indian Railway Finance Corporation Limited 25-03-2029 **</t>
  </si>
  <si>
    <t>INE053F07BD9</t>
  </si>
  <si>
    <t>8.05% Housing Development Finance Corporation Limited 22-10-2029 **</t>
  </si>
  <si>
    <t>INE001A07SB7</t>
  </si>
  <si>
    <t>8.45% Indian Railway Finance Corporation Limited 04-12-2028 **</t>
  </si>
  <si>
    <t>INE053F07AY7</t>
  </si>
  <si>
    <t>7.50% Indian Railway Finance Corporation Limited 09-09-2029 **</t>
  </si>
  <si>
    <t>INE053F07BW9</t>
  </si>
  <si>
    <t>8.15% National Bank for Agriculture &amp; Rural Development 28-03-2029 **</t>
  </si>
  <si>
    <t>INE261F08BH7</t>
  </si>
  <si>
    <t>8.12% NHPC Limited 22-03-2029 **</t>
  </si>
  <si>
    <t>INE848E08136</t>
  </si>
  <si>
    <t>7.80% National Highways Authority of India 26-06-2029 **</t>
  </si>
  <si>
    <t>INE906B07HF9</t>
  </si>
  <si>
    <t>8.95% Food Corporation of India Limited 01-03-2029 **</t>
  </si>
  <si>
    <t>CRISIL AAA (CE)</t>
  </si>
  <si>
    <t>INE861G08043</t>
  </si>
  <si>
    <t>7.34% Power Grid Corporation of India Limited 13-07-2029 **</t>
  </si>
  <si>
    <t>INE752E08577</t>
  </si>
  <si>
    <t>6.45% ICICI Bank Limited 15-06-2028 **</t>
  </si>
  <si>
    <t>INE090A08UE8</t>
  </si>
  <si>
    <t>6.44% National Bank for Agriculture &amp; Rural Development 04-12-2030 **</t>
  </si>
  <si>
    <t>INE261F08CP8</t>
  </si>
  <si>
    <t>6.42% National Bank for Agriculture &amp; Rural Development 25-11-2030 **</t>
  </si>
  <si>
    <t>INE261F08CO1</t>
  </si>
  <si>
    <t>7.30% Power Grid Corporation of India Limited 19-06-2027 **</t>
  </si>
  <si>
    <t>INE752E07OF7</t>
  </si>
  <si>
    <t>8.42% National Bank for Agriculture &amp; Rural Development 13-02-2029 **</t>
  </si>
  <si>
    <t>INE261F08BA2</t>
  </si>
  <si>
    <t>8.50% National Bank for Agriculture &amp; Rural Development 27-02-2029 **</t>
  </si>
  <si>
    <t>INE261F08BC8</t>
  </si>
  <si>
    <t>8.20% National Bank for Agriculture &amp; Rural Development 16-03-2028 **</t>
  </si>
  <si>
    <t>INE261F08AE6</t>
  </si>
  <si>
    <t>8.14% Nuclear Power Corporation Of India Limited 25-03-2027 **</t>
  </si>
  <si>
    <t>INE206D08279</t>
  </si>
  <si>
    <t>8.60% Housing and Urban Development Corporation Limited 12-11-2028 **</t>
  </si>
  <si>
    <t>INE031A08616</t>
  </si>
  <si>
    <t>7.40% Housing Development Finance Corporation Limited 28-02-2030 **</t>
  </si>
  <si>
    <t>INE001A07SI2</t>
  </si>
  <si>
    <t>8.58% Housing and Urban Development Corporation Limited 14-02-2029 **</t>
  </si>
  <si>
    <t>INE031A08681</t>
  </si>
  <si>
    <t>8.55% Indian Railway Finance Corporation Limited 21-02-2029 **</t>
  </si>
  <si>
    <t>INE053F07BA5</t>
  </si>
  <si>
    <t>8.40% Nuclear Power Corporation Of India Limited 28-11-2028 **</t>
  </si>
  <si>
    <t>INE206D08246</t>
  </si>
  <si>
    <t>8.40% Nuclear Power Corporation Of India Limited 26-11-2027 **</t>
  </si>
  <si>
    <t>INE206D08238</t>
  </si>
  <si>
    <t>8.15% Export Import Bank of India 21-01-2030 **</t>
  </si>
  <si>
    <t>INE514E08EJ2</t>
  </si>
  <si>
    <t>7.49% Power Grid Corporation of India Limited 25-10-2029 **</t>
  </si>
  <si>
    <t>INE752E08601</t>
  </si>
  <si>
    <t>7.64% Food Corporation of India Limited 12-12-2029 **</t>
  </si>
  <si>
    <t>INE861G08050</t>
  </si>
  <si>
    <t>8.50 NHPC Limited 14-07-2028 **</t>
  </si>
  <si>
    <t>INE848E07880</t>
  </si>
  <si>
    <t>8.14% Nuclear Power Corporation Of India Limited 25-03-2028 **</t>
  </si>
  <si>
    <t>INE206D08287</t>
  </si>
  <si>
    <t>8.14% Nuclear Power Corporation Of India Limited 24-03-2029 **</t>
  </si>
  <si>
    <t>INE206D08295</t>
  </si>
  <si>
    <t>8.40% Power Grid Corporation of India Limited 27-05-2029 **</t>
  </si>
  <si>
    <t>INE752E07MV8</t>
  </si>
  <si>
    <t>9% Housing Development Finance Corporation Limited 29-11-2028 **</t>
  </si>
  <si>
    <t>INE001A07RK0</t>
  </si>
  <si>
    <t>9.05% Housing Development Finance Corporation Limited 16-10-2028 **</t>
  </si>
  <si>
    <t>INE001A07RG8</t>
  </si>
  <si>
    <t>8.87% Export Import Bank of India 30-10-2029 **</t>
  </si>
  <si>
    <t>INE514E08ED5</t>
  </si>
  <si>
    <t>8.40% Power Grid Corporation of India Limited 27-05-2028 **</t>
  </si>
  <si>
    <t>INE752E07MU0</t>
  </si>
  <si>
    <t>8.70% Power Grid Corporation of India Limited 15-07-2028 **</t>
  </si>
  <si>
    <t>INE752E07LC0</t>
  </si>
  <si>
    <t>8.09% Rec Limited 21-03-2028 **</t>
  </si>
  <si>
    <t>INE020B08AX5</t>
  </si>
  <si>
    <t>7.48% Indian Railway Finance Corporation Limited 13-08-2029 **</t>
  </si>
  <si>
    <t>INE053F07BU3</t>
  </si>
  <si>
    <t>6.47% MAHARSHTRA SDL 21-10-2028</t>
  </si>
  <si>
    <t>IN2220200272</t>
  </si>
  <si>
    <t>Name of the Scheme        : L&amp;T Ultra Short Term Fund (An open ended ultra-short term debt scheme investing in instruments such that the Macaulay duration of the portfolio is between 3 months to 6 months)</t>
  </si>
  <si>
    <t>08.15% GOI 11-06-2022</t>
  </si>
  <si>
    <t>IN0020120013</t>
  </si>
  <si>
    <t>Axis Bank Limited 06-05-2022</t>
  </si>
  <si>
    <t>INE238A168X3</t>
  </si>
  <si>
    <t>HDFC Bank Limited 21-06-2022</t>
  </si>
  <si>
    <t>INE040A16CM7</t>
  </si>
  <si>
    <t>Axis Bank Limited 10-11-2022</t>
  </si>
  <si>
    <t>INE238A163Y2</t>
  </si>
  <si>
    <t>Reliance Jio Infocomm Limited 20-06-2022 **</t>
  </si>
  <si>
    <t>INE110L14QI8</t>
  </si>
  <si>
    <t>LIC Housing Finance Limited 26-05-2022 **</t>
  </si>
  <si>
    <t>INE115A14DM0</t>
  </si>
  <si>
    <t>364 DAY T-BILL 16-06-2022</t>
  </si>
  <si>
    <t>IN002021Z111</t>
  </si>
  <si>
    <t>182 DAY T-BILL 12-05-2022</t>
  </si>
  <si>
    <t>IN002021Y338</t>
  </si>
  <si>
    <t>364 DAY T-BILL 05-05-2022</t>
  </si>
  <si>
    <t>IN002021Z053</t>
  </si>
  <si>
    <t>Name of the Scheme         : L&amp;T FMP - Series XIV - Plan A (1233 days) (A Closed-ended Debt Scheme)</t>
  </si>
  <si>
    <t>Scheme has been matured on May 15,2020</t>
  </si>
  <si>
    <t>RELIANCE BROAD NETWORK 9.50% 13MAY20 NCD</t>
  </si>
  <si>
    <t>'$ Security is below investment grade or default</t>
  </si>
  <si>
    <t>Name of Security</t>
  </si>
  <si>
    <t>% to NAV as on HY ended</t>
  </si>
  <si>
    <t>INE445K07049</t>
  </si>
  <si>
    <t>Name of the Scheme         : L&amp;T FMP Series XVIII - Plan B 1229 Days (A Closed-ended Debt Scheme)</t>
  </si>
  <si>
    <t>9.05% Export Import Bank of India 22-02-2022 **</t>
  </si>
  <si>
    <t>INE514E08AS1</t>
  </si>
  <si>
    <t>8.45% Rec Limited 22-03-2022 **</t>
  </si>
  <si>
    <t>INE020B08BF0</t>
  </si>
  <si>
    <t>HDB Financial Services Limited 05-04-2022 **</t>
  </si>
  <si>
    <t>INE756I07CI8</t>
  </si>
  <si>
    <t>LIC Housing Finance Limited 25-02-2022 **</t>
  </si>
  <si>
    <t>INE115A07NM3</t>
  </si>
  <si>
    <t>364 DAYS T-BILL 11-MAR-22</t>
  </si>
  <si>
    <t>364 DAYS T-BILL 24-MAR-22</t>
  </si>
  <si>
    <t>(a) Tri Party Repo Dealing System (TREPS)</t>
  </si>
  <si>
    <t>Name of the Scheme         : L&amp;T FMP Series XVIII - Plan C 1178 Days (A Closed-ended Debt Scheme)</t>
  </si>
  <si>
    <t>8.75% Amba River Coke Limited 10-02-2022 (Subsidiary of JSW Steel Ltd) **</t>
  </si>
  <si>
    <t>INE503N07023</t>
  </si>
  <si>
    <t>9.10% L&amp;T Finance Limited 13-04-2022 **</t>
  </si>
  <si>
    <t>INE027E07899</t>
  </si>
  <si>
    <t>8.50% Kudgi Transmission Limited 25-04-2022 (Fixed pooled transmission charges collected by PGCIL) **</t>
  </si>
  <si>
    <t>INE945S07074</t>
  </si>
  <si>
    <t>9% Oriental Nagpur Betul Highway Limited 30-03-2022 (Nhai Annuity Receivables) **</t>
  </si>
  <si>
    <t>INE105N07639</t>
  </si>
  <si>
    <t>Privately Placed/ Unlisted</t>
  </si>
  <si>
    <t>9.65% SBI Cards and Payment Services Limited 25-04-2022 **</t>
  </si>
  <si>
    <t>INE018E08060</t>
  </si>
  <si>
    <t>Aditya Birla Housing Finance Limited 13-04-2022 **</t>
  </si>
  <si>
    <t>INE831R07235</t>
  </si>
  <si>
    <t>Name of the Scheme         : L&amp;T FMP Series XVIII - Plan D 1155 Days (A Closed-ended Debt Scheme)</t>
  </si>
  <si>
    <t>Name of the Scheme         : L&amp;T FMP – SERIES XVII – Plan B (A Closed-ended Debt Scheme)</t>
  </si>
  <si>
    <t>8.15% Rec Limited 10-06-2022 **</t>
  </si>
  <si>
    <t>INE020B08BT1</t>
  </si>
  <si>
    <t>7.27% National Highways Authority of India 06-06-2022 **</t>
  </si>
  <si>
    <t>INE906B07FT4</t>
  </si>
  <si>
    <t>7.28% Power Finance Corporation Limited 10-06-2022 **</t>
  </si>
  <si>
    <t>INE134E08JB5</t>
  </si>
  <si>
    <t>7.93% Power Grid Corporation of India Limited 20-05-2022 **</t>
  </si>
  <si>
    <t>INE752E07KT6</t>
  </si>
  <si>
    <t>8.9499% L&amp;T Finance Limited 10-06-2022 ** #</t>
  </si>
  <si>
    <t>INE476M07BL1</t>
  </si>
  <si>
    <t>7.95% Small Industries Development Bank of India 26-04-2022 **</t>
  </si>
  <si>
    <t>INE556F08JK7</t>
  </si>
  <si>
    <t>7.85% National Bank for Agriculture &amp; Rural Development 23-05-2022 **</t>
  </si>
  <si>
    <t>INE261F08BJ3</t>
  </si>
  <si>
    <t>9.95% Indian Railway Finance Corporation Limited 07-06-2022 **</t>
  </si>
  <si>
    <t>INE053F09EN8</t>
  </si>
  <si>
    <t>8.13% Power Grid Corporation of India Limited 25-04-2022 **</t>
  </si>
  <si>
    <t>INE752E07NO1</t>
  </si>
  <si>
    <t>Bajaj Housing Finance Limited 05-05-2022 **</t>
  </si>
  <si>
    <t>INE377Y07086</t>
  </si>
  <si>
    <t>Sundaram Finance Limited 10-06-2022 **</t>
  </si>
  <si>
    <t>INE660A07PR2</t>
  </si>
  <si>
    <t>#This exposure was in erstwhile L&amp;T Housing Finance Limited- the HFC got merged with L&amp;T Finance Limited through a scheme of amalgamation that became effective from April 12,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</si>
</sst>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0%"/>
    <numFmt numFmtId="166" formatCode="_(* #,##0_);_(* \(#,##0\);_(* &quot;-&quot;??_);_(@_)"/>
    <numFmt numFmtId="167" formatCode="_(* #,##0.0000_);_(* \(#,##0.0000\);_(* &quot;-&quot;??_);_(@_)"/>
    <numFmt numFmtId="168" formatCode="dd/mmm/yyyy"/>
    <numFmt numFmtId="169" formatCode="#,##0.0000"/>
    <numFmt numFmtId="170" formatCode="0.00\%;\-0.00\%"/>
    <numFmt numFmtId="171" formatCode="#,##0.00;\(#,##0.00\)"/>
    <numFmt numFmtId="172" formatCode="#,###.00;\(#,###.00\);#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indexed="8"/>
      <name val="Trebuchet MS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6"/>
      <color indexed="8"/>
      <name val="Arial"/>
      <family val="2"/>
    </font>
    <font>
      <b/>
      <sz val="9"/>
      <color indexed="63"/>
      <name val="Arial"/>
    </font>
    <font>
      <sz val="9"/>
      <color indexed="8"/>
      <name val="Calibri"/>
      <family val="2"/>
      <scheme val="minor"/>
    </font>
    <font>
      <sz val="9"/>
      <color indexed="63"/>
      <name val="Arial"/>
      <family val="2"/>
    </font>
    <font>
      <sz val="9"/>
      <color indexed="9"/>
      <name val="Arial"/>
      <family val="2"/>
    </font>
    <font>
      <b/>
      <sz val="9"/>
      <color indexed="63"/>
      <name val="Arial"/>
      <family val="2"/>
    </font>
    <font>
      <b/>
      <sz val="10"/>
      <color indexed="8"/>
      <name val="Trebuchet MS"/>
      <family val="2"/>
    </font>
    <font>
      <b/>
      <sz val="10"/>
      <color theme="1"/>
      <name val="Trebuchet MS"/>
      <family val="2"/>
    </font>
    <font>
      <u/>
      <sz val="10"/>
      <color theme="1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4" fontId="10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459">
    <xf numFmtId="0" fontId="0" fillId="0" borderId="0" xfId="0"/>
    <xf numFmtId="0" fontId="6" fillId="0" borderId="0" xfId="3" applyFont="1"/>
    <xf numFmtId="0" fontId="1" fillId="0" borderId="0" xfId="4"/>
    <xf numFmtId="0" fontId="6" fillId="0" borderId="0" xfId="2" applyFont="1"/>
    <xf numFmtId="0" fontId="5" fillId="0" borderId="4" xfId="2" applyFont="1" applyBorder="1" applyAlignment="1">
      <alignment horizontal="left" vertical="top" readingOrder="1"/>
    </xf>
    <xf numFmtId="0" fontId="5" fillId="0" borderId="0" xfId="2" applyFont="1" applyAlignment="1">
      <alignment horizontal="left" vertical="top"/>
    </xf>
    <xf numFmtId="4" fontId="6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0" fontId="6" fillId="0" borderId="5" xfId="2" applyFont="1" applyBorder="1" applyAlignment="1">
      <alignment horizontal="left" vertical="top"/>
    </xf>
    <xf numFmtId="4" fontId="5" fillId="0" borderId="0" xfId="2" applyNumberFormat="1" applyFont="1" applyAlignment="1">
      <alignment horizontal="left" vertical="top"/>
    </xf>
    <xf numFmtId="0" fontId="5" fillId="0" borderId="5" xfId="2" applyFont="1" applyBorder="1" applyAlignment="1">
      <alignment horizontal="left" vertical="top"/>
    </xf>
    <xf numFmtId="0" fontId="5" fillId="0" borderId="0" xfId="2" applyFont="1" applyAlignment="1">
      <alignment horizontal="left" vertical="top" readingOrder="1"/>
    </xf>
    <xf numFmtId="4" fontId="5" fillId="0" borderId="0" xfId="2" applyNumberFormat="1" applyFont="1" applyAlignment="1">
      <alignment horizontal="left" vertical="top" readingOrder="1"/>
    </xf>
    <xf numFmtId="0" fontId="5" fillId="0" borderId="5" xfId="2" applyFont="1" applyBorder="1" applyAlignment="1">
      <alignment horizontal="left" vertical="top" readingOrder="1"/>
    </xf>
    <xf numFmtId="0" fontId="5" fillId="0" borderId="6" xfId="2" applyFont="1" applyBorder="1" applyAlignment="1">
      <alignment horizontal="center" vertical="top" readingOrder="1"/>
    </xf>
    <xf numFmtId="4" fontId="5" fillId="0" borderId="6" xfId="2" applyNumberFormat="1" applyFont="1" applyBorder="1" applyAlignment="1">
      <alignment horizontal="center" vertical="top" readingOrder="1"/>
    </xf>
    <xf numFmtId="0" fontId="5" fillId="0" borderId="6" xfId="2" applyFont="1" applyBorder="1" applyAlignment="1">
      <alignment horizontal="center" vertical="top" wrapText="1" readingOrder="1"/>
    </xf>
    <xf numFmtId="0" fontId="5" fillId="0" borderId="7" xfId="2" applyFont="1" applyBorder="1" applyAlignment="1">
      <alignment horizontal="center" vertical="top" wrapText="1" readingOrder="1"/>
    </xf>
    <xf numFmtId="49" fontId="7" fillId="3" borderId="8" xfId="2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top" readingOrder="1"/>
    </xf>
    <xf numFmtId="3" fontId="5" fillId="0" borderId="9" xfId="2" applyNumberFormat="1" applyFont="1" applyBorder="1" applyAlignment="1">
      <alignment horizontal="center" vertical="top" readingOrder="1"/>
    </xf>
    <xf numFmtId="164" fontId="5" fillId="0" borderId="4" xfId="2" applyNumberFormat="1" applyFont="1" applyBorder="1" applyAlignment="1">
      <alignment horizontal="center" vertical="top" wrapText="1" readingOrder="1"/>
    </xf>
    <xf numFmtId="164" fontId="5" fillId="0" borderId="10" xfId="2" applyNumberFormat="1" applyFont="1" applyBorder="1" applyAlignment="1">
      <alignment horizontal="center" vertical="top" wrapText="1" readingOrder="1"/>
    </xf>
    <xf numFmtId="164" fontId="6" fillId="0" borderId="10" xfId="2" applyNumberFormat="1" applyFont="1" applyBorder="1" applyAlignment="1">
      <alignment horizontal="left"/>
    </xf>
    <xf numFmtId="49" fontId="8" fillId="3" borderId="8" xfId="2" applyNumberFormat="1" applyFont="1" applyFill="1" applyBorder="1" applyAlignment="1">
      <alignment horizontal="left"/>
    </xf>
    <xf numFmtId="165" fontId="8" fillId="3" borderId="8" xfId="2" applyNumberFormat="1" applyFont="1" applyFill="1" applyBorder="1" applyAlignment="1">
      <alignment horizontal="right"/>
    </xf>
    <xf numFmtId="3" fontId="5" fillId="0" borderId="10" xfId="2" applyNumberFormat="1" applyFont="1" applyBorder="1" applyAlignment="1">
      <alignment horizontal="center" vertical="top" readingOrder="1"/>
    </xf>
    <xf numFmtId="0" fontId="5" fillId="0" borderId="4" xfId="2" applyFont="1" applyBorder="1"/>
    <xf numFmtId="0" fontId="6" fillId="0" borderId="4" xfId="2" applyFont="1" applyBorder="1" applyAlignment="1">
      <alignment horizontal="left" vertical="top" readingOrder="1"/>
    </xf>
    <xf numFmtId="166" fontId="6" fillId="0" borderId="10" xfId="5" applyNumberFormat="1" applyFont="1" applyFill="1" applyBorder="1" applyAlignment="1">
      <alignment horizontal="center" vertical="top" readingOrder="1"/>
    </xf>
    <xf numFmtId="164" fontId="6" fillId="0" borderId="4" xfId="2" applyNumberFormat="1" applyFont="1" applyBorder="1" applyAlignment="1">
      <alignment horizontal="center" vertical="top" wrapText="1" readingOrder="1"/>
    </xf>
    <xf numFmtId="4" fontId="6" fillId="0" borderId="10" xfId="6" applyNumberFormat="1" applyFont="1" applyFill="1" applyBorder="1"/>
    <xf numFmtId="4" fontId="6" fillId="0" borderId="10" xfId="2" applyNumberFormat="1" applyFont="1" applyBorder="1" applyAlignment="1">
      <alignment horizontal="right" vertical="top" wrapText="1" readingOrder="1"/>
    </xf>
    <xf numFmtId="4" fontId="6" fillId="0" borderId="0" xfId="6" applyNumberFormat="1" applyFont="1" applyFill="1"/>
    <xf numFmtId="3" fontId="5" fillId="0" borderId="10" xfId="2" applyNumberFormat="1" applyFont="1" applyBorder="1"/>
    <xf numFmtId="164" fontId="5" fillId="0" borderId="6" xfId="2" applyNumberFormat="1" applyFont="1" applyBorder="1"/>
    <xf numFmtId="164" fontId="5" fillId="0" borderId="7" xfId="2" applyNumberFormat="1" applyFont="1" applyBorder="1"/>
    <xf numFmtId="164" fontId="5" fillId="0" borderId="10" xfId="2" applyNumberFormat="1" applyFont="1" applyBorder="1"/>
    <xf numFmtId="4" fontId="6" fillId="0" borderId="10" xfId="2" applyNumberFormat="1" applyFont="1" applyBorder="1" applyAlignment="1">
      <alignment horizontal="center" vertical="top" readingOrder="1"/>
    </xf>
    <xf numFmtId="4" fontId="6" fillId="0" borderId="4" xfId="2" applyNumberFormat="1" applyFont="1" applyBorder="1" applyAlignment="1">
      <alignment horizontal="center" vertical="top" readingOrder="1"/>
    </xf>
    <xf numFmtId="164" fontId="6" fillId="0" borderId="10" xfId="5" applyFont="1" applyFill="1" applyBorder="1" applyAlignment="1">
      <alignment horizontal="center" vertical="top" wrapText="1" readingOrder="1"/>
    </xf>
    <xf numFmtId="0" fontId="6" fillId="0" borderId="10" xfId="2" applyFont="1" applyBorder="1" applyAlignment="1">
      <alignment horizontal="left"/>
    </xf>
    <xf numFmtId="164" fontId="6" fillId="0" borderId="10" xfId="2" applyNumberFormat="1" applyFont="1" applyBorder="1" applyAlignment="1">
      <alignment horizontal="center" vertical="top" wrapText="1" readingOrder="1"/>
    </xf>
    <xf numFmtId="0" fontId="6" fillId="0" borderId="4" xfId="2" applyFont="1" applyBorder="1" applyAlignment="1">
      <alignment horizontal="center" vertical="top" readingOrder="1"/>
    </xf>
    <xf numFmtId="164" fontId="5" fillId="0" borderId="4" xfId="2" applyNumberFormat="1" applyFont="1" applyBorder="1"/>
    <xf numFmtId="0" fontId="6" fillId="0" borderId="4" xfId="2" applyFont="1" applyBorder="1"/>
    <xf numFmtId="3" fontId="6" fillId="0" borderId="10" xfId="2" applyNumberFormat="1" applyFont="1" applyBorder="1"/>
    <xf numFmtId="164" fontId="6" fillId="0" borderId="4" xfId="2" applyNumberFormat="1" applyFont="1" applyBorder="1"/>
    <xf numFmtId="164" fontId="6" fillId="0" borderId="10" xfId="2" applyNumberFormat="1" applyFont="1" applyBorder="1"/>
    <xf numFmtId="0" fontId="5" fillId="0" borderId="0" xfId="2" applyFont="1"/>
    <xf numFmtId="3" fontId="5" fillId="0" borderId="10" xfId="2" applyNumberFormat="1" applyFont="1" applyBorder="1" applyAlignment="1">
      <alignment horizontal="right"/>
    </xf>
    <xf numFmtId="4" fontId="5" fillId="0" borderId="4" xfId="5" applyNumberFormat="1" applyFont="1" applyFill="1" applyBorder="1" applyAlignment="1"/>
    <xf numFmtId="164" fontId="5" fillId="0" borderId="10" xfId="5" applyFont="1" applyFill="1" applyBorder="1" applyAlignment="1"/>
    <xf numFmtId="3" fontId="6" fillId="0" borderId="10" xfId="2" applyNumberFormat="1" applyFont="1" applyBorder="1" applyAlignment="1">
      <alignment horizontal="right"/>
    </xf>
    <xf numFmtId="4" fontId="6" fillId="0" borderId="4" xfId="5" applyNumberFormat="1" applyFont="1" applyFill="1" applyBorder="1" applyAlignment="1"/>
    <xf numFmtId="164" fontId="6" fillId="0" borderId="10" xfId="5" applyFont="1" applyFill="1" applyBorder="1" applyAlignment="1"/>
    <xf numFmtId="4" fontId="5" fillId="0" borderId="6" xfId="5" applyNumberFormat="1" applyFont="1" applyFill="1" applyBorder="1" applyAlignment="1"/>
    <xf numFmtId="164" fontId="5" fillId="0" borderId="7" xfId="5" applyFont="1" applyFill="1" applyBorder="1" applyAlignment="1"/>
    <xf numFmtId="0" fontId="11" fillId="0" borderId="4" xfId="2" applyFont="1" applyBorder="1"/>
    <xf numFmtId="166" fontId="11" fillId="0" borderId="10" xfId="7" applyNumberFormat="1" applyFont="1" applyBorder="1"/>
    <xf numFmtId="164" fontId="11" fillId="0" borderId="4" xfId="2" applyNumberFormat="1" applyFont="1" applyBorder="1"/>
    <xf numFmtId="4" fontId="6" fillId="0" borderId="10" xfId="3" applyNumberFormat="1" applyFont="1" applyBorder="1"/>
    <xf numFmtId="164" fontId="11" fillId="0" borderId="10" xfId="2" applyNumberFormat="1" applyFont="1" applyBorder="1"/>
    <xf numFmtId="164" fontId="6" fillId="0" borderId="0" xfId="3" applyNumberFormat="1" applyFont="1"/>
    <xf numFmtId="166" fontId="12" fillId="0" borderId="10" xfId="7" applyNumberFormat="1" applyBorder="1"/>
    <xf numFmtId="0" fontId="6" fillId="0" borderId="10" xfId="3" applyFont="1" applyBorder="1"/>
    <xf numFmtId="0" fontId="5" fillId="0" borderId="11" xfId="2" applyFont="1" applyBorder="1"/>
    <xf numFmtId="3" fontId="5" fillId="0" borderId="12" xfId="2" applyNumberFormat="1" applyFont="1" applyBorder="1"/>
    <xf numFmtId="164" fontId="5" fillId="0" borderId="12" xfId="2" applyNumberFormat="1" applyFont="1" applyBorder="1"/>
    <xf numFmtId="164" fontId="6" fillId="0" borderId="12" xfId="2" applyNumberFormat="1" applyFont="1" applyBorder="1" applyAlignment="1">
      <alignment horizontal="left"/>
    </xf>
    <xf numFmtId="0" fontId="6" fillId="2" borderId="0" xfId="2" applyFont="1" applyFill="1"/>
    <xf numFmtId="0" fontId="6" fillId="0" borderId="4" xfId="7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5" xfId="7" applyFont="1" applyBorder="1" applyAlignment="1">
      <alignment horizontal="left"/>
    </xf>
    <xf numFmtId="0" fontId="6" fillId="2" borderId="0" xfId="2" applyFont="1" applyFill="1" applyAlignment="1">
      <alignment horizontal="left"/>
    </xf>
    <xf numFmtId="3" fontId="5" fillId="0" borderId="4" xfId="2" applyNumberFormat="1" applyFont="1" applyBorder="1" applyAlignment="1">
      <alignment horizontal="center" vertical="top" readingOrder="1"/>
    </xf>
    <xf numFmtId="3" fontId="6" fillId="0" borderId="4" xfId="2" applyNumberFormat="1" applyFont="1" applyBorder="1"/>
    <xf numFmtId="166" fontId="6" fillId="0" borderId="4" xfId="5" applyNumberFormat="1" applyFont="1" applyFill="1" applyBorder="1" applyAlignment="1"/>
    <xf numFmtId="166" fontId="1" fillId="0" borderId="0" xfId="4" applyNumberFormat="1"/>
    <xf numFmtId="166" fontId="5" fillId="0" borderId="4" xfId="5" applyNumberFormat="1" applyFont="1" applyFill="1" applyBorder="1" applyAlignment="1"/>
    <xf numFmtId="164" fontId="6" fillId="0" borderId="4" xfId="2" applyNumberFormat="1" applyFont="1" applyBorder="1" applyAlignment="1">
      <alignment horizontal="left"/>
    </xf>
    <xf numFmtId="167" fontId="12" fillId="0" borderId="0" xfId="7" applyNumberFormat="1"/>
    <xf numFmtId="0" fontId="6" fillId="0" borderId="10" xfId="2" applyFont="1" applyBorder="1" applyAlignment="1">
      <alignment readingOrder="1"/>
    </xf>
    <xf numFmtId="3" fontId="5" fillId="0" borderId="11" xfId="2" applyNumberFormat="1" applyFont="1" applyBorder="1"/>
    <xf numFmtId="0" fontId="5" fillId="0" borderId="12" xfId="2" applyFont="1" applyBorder="1" applyAlignment="1">
      <alignment horizontal="left"/>
    </xf>
    <xf numFmtId="3" fontId="5" fillId="0" borderId="0" xfId="2" applyNumberFormat="1" applyFont="1"/>
    <xf numFmtId="164" fontId="5" fillId="0" borderId="0" xfId="2" applyNumberFormat="1" applyFont="1"/>
    <xf numFmtId="0" fontId="5" fillId="0" borderId="5" xfId="2" applyFont="1" applyBorder="1" applyAlignment="1">
      <alignment horizontal="left"/>
    </xf>
    <xf numFmtId="0" fontId="6" fillId="0" borderId="4" xfId="4" applyFont="1" applyBorder="1" applyAlignment="1">
      <alignment horizontal="left"/>
    </xf>
    <xf numFmtId="0" fontId="6" fillId="0" borderId="0" xfId="4" applyFont="1" applyAlignment="1">
      <alignment horizontal="left"/>
    </xf>
    <xf numFmtId="0" fontId="6" fillId="0" borderId="5" xfId="4" applyFont="1" applyBorder="1" applyAlignment="1">
      <alignment horizontal="left"/>
    </xf>
    <xf numFmtId="0" fontId="6" fillId="0" borderId="4" xfId="4" applyFont="1" applyBorder="1" applyAlignment="1">
      <alignment horizontal="left" vertical="top" readingOrder="1"/>
    </xf>
    <xf numFmtId="164" fontId="6" fillId="0" borderId="0" xfId="2" applyNumberFormat="1" applyFont="1"/>
    <xf numFmtId="0" fontId="6" fillId="0" borderId="0" xfId="2" applyFont="1" applyAlignment="1">
      <alignment horizontal="left"/>
    </xf>
    <xf numFmtId="0" fontId="3" fillId="4" borderId="0" xfId="3" applyFont="1" applyFill="1"/>
    <xf numFmtId="0" fontId="5" fillId="2" borderId="4" xfId="2" applyFont="1" applyFill="1" applyBorder="1" applyAlignment="1">
      <alignment horizontal="left" vertical="top" readingOrder="1"/>
    </xf>
    <xf numFmtId="0" fontId="5" fillId="2" borderId="0" xfId="2" applyFont="1" applyFill="1" applyAlignment="1">
      <alignment horizontal="left" vertical="top"/>
    </xf>
    <xf numFmtId="4" fontId="6" fillId="2" borderId="0" xfId="2" applyNumberFormat="1" applyFont="1" applyFill="1" applyAlignment="1">
      <alignment vertical="top"/>
    </xf>
    <xf numFmtId="0" fontId="6" fillId="2" borderId="0" xfId="2" applyFont="1" applyFill="1" applyAlignment="1">
      <alignment vertical="top"/>
    </xf>
    <xf numFmtId="0" fontId="6" fillId="2" borderId="5" xfId="2" applyFont="1" applyFill="1" applyBorder="1" applyAlignment="1">
      <alignment horizontal="left" vertical="top"/>
    </xf>
    <xf numFmtId="0" fontId="5" fillId="2" borderId="0" xfId="2" applyFont="1" applyFill="1" applyAlignment="1">
      <alignment horizontal="left" vertical="top" readingOrder="1"/>
    </xf>
    <xf numFmtId="4" fontId="5" fillId="2" borderId="0" xfId="2" applyNumberFormat="1" applyFont="1" applyFill="1" applyAlignment="1">
      <alignment horizontal="left" vertical="top" readingOrder="1"/>
    </xf>
    <xf numFmtId="0" fontId="5" fillId="2" borderId="5" xfId="2" applyFont="1" applyFill="1" applyBorder="1" applyAlignment="1">
      <alignment horizontal="left" vertical="top" readingOrder="1"/>
    </xf>
    <xf numFmtId="4" fontId="5" fillId="0" borderId="4" xfId="2" applyNumberFormat="1" applyFont="1" applyBorder="1" applyAlignment="1">
      <alignment horizontal="center" vertical="top" readingOrder="1"/>
    </xf>
    <xf numFmtId="0" fontId="5" fillId="0" borderId="4" xfId="2" applyFont="1" applyBorder="1" applyAlignment="1">
      <alignment horizontal="center" vertical="top" wrapText="1" readingOrder="1"/>
    </xf>
    <xf numFmtId="0" fontId="5" fillId="0" borderId="10" xfId="2" applyFont="1" applyBorder="1" applyAlignment="1">
      <alignment horizontal="center" vertical="top" wrapText="1" readingOrder="1"/>
    </xf>
    <xf numFmtId="0" fontId="5" fillId="0" borderId="10" xfId="2" applyFont="1" applyBorder="1" applyAlignment="1">
      <alignment horizontal="left" vertical="top" wrapText="1" readingOrder="1"/>
    </xf>
    <xf numFmtId="4" fontId="6" fillId="0" borderId="4" xfId="2" applyNumberFormat="1" applyFont="1" applyBorder="1" applyAlignment="1">
      <alignment horizontal="right" vertical="top" readingOrder="1"/>
    </xf>
    <xf numFmtId="0" fontId="6" fillId="0" borderId="10" xfId="2" applyFont="1" applyBorder="1" applyAlignment="1">
      <alignment horizontal="right" vertical="top" wrapText="1" readingOrder="1"/>
    </xf>
    <xf numFmtId="168" fontId="5" fillId="0" borderId="10" xfId="2" applyNumberFormat="1" applyFont="1" applyBorder="1" applyAlignment="1">
      <alignment horizontal="right"/>
    </xf>
    <xf numFmtId="164" fontId="3" fillId="4" borderId="0" xfId="3" applyNumberFormat="1" applyFont="1" applyFill="1"/>
    <xf numFmtId="2" fontId="6" fillId="0" borderId="10" xfId="2" applyNumberFormat="1" applyFont="1" applyBorder="1" applyAlignment="1">
      <alignment horizontal="right"/>
    </xf>
    <xf numFmtId="168" fontId="5" fillId="0" borderId="10" xfId="2" applyNumberFormat="1" applyFont="1" applyBorder="1"/>
    <xf numFmtId="164" fontId="6" fillId="0" borderId="4" xfId="5" applyFont="1" applyFill="1" applyBorder="1" applyAlignment="1">
      <alignment horizontal="right" vertical="top" readingOrder="1"/>
    </xf>
    <xf numFmtId="4" fontId="4" fillId="0" borderId="0" xfId="2" applyNumberFormat="1"/>
    <xf numFmtId="49" fontId="13" fillId="3" borderId="0" xfId="0" applyNumberFormat="1" applyFont="1" applyFill="1" applyAlignment="1">
      <alignment horizontal="left"/>
    </xf>
    <xf numFmtId="10" fontId="13" fillId="3" borderId="0" xfId="1" applyNumberFormat="1" applyFont="1" applyFill="1" applyBorder="1" applyAlignment="1">
      <alignment horizontal="right"/>
    </xf>
    <xf numFmtId="10" fontId="13" fillId="0" borderId="0" xfId="0" applyNumberFormat="1" applyFont="1"/>
    <xf numFmtId="0" fontId="6" fillId="0" borderId="4" xfId="7" quotePrefix="1" applyFont="1" applyBorder="1" applyAlignment="1">
      <alignment horizontal="left"/>
    </xf>
    <xf numFmtId="0" fontId="5" fillId="0" borderId="7" xfId="7" quotePrefix="1" applyFont="1" applyBorder="1" applyAlignment="1">
      <alignment horizontal="center"/>
    </xf>
    <xf numFmtId="0" fontId="5" fillId="0" borderId="0" xfId="4" applyFont="1" applyAlignment="1">
      <alignment vertical="top" readingOrder="1"/>
    </xf>
    <xf numFmtId="0" fontId="6" fillId="0" borderId="7" xfId="7" quotePrefix="1" applyFont="1" applyBorder="1" applyAlignment="1">
      <alignment horizontal="left" wrapText="1"/>
    </xf>
    <xf numFmtId="0" fontId="0" fillId="0" borderId="7" xfId="0" applyBorder="1"/>
    <xf numFmtId="0" fontId="14" fillId="0" borderId="0" xfId="8" applyFill="1" applyBorder="1" applyAlignment="1">
      <alignment horizontal="center" vertical="top" wrapText="1" readingOrder="1"/>
    </xf>
    <xf numFmtId="0" fontId="6" fillId="0" borderId="4" xfId="7" quotePrefix="1" applyFont="1" applyBorder="1" applyAlignment="1">
      <alignment horizontal="left" wrapText="1"/>
    </xf>
    <xf numFmtId="0" fontId="2" fillId="0" borderId="7" xfId="4" applyFont="1" applyBorder="1"/>
    <xf numFmtId="0" fontId="2" fillId="0" borderId="7" xfId="4" applyFont="1" applyBorder="1" applyAlignment="1">
      <alignment wrapText="1"/>
    </xf>
    <xf numFmtId="0" fontId="8" fillId="0" borderId="15" xfId="4" applyFont="1" applyBorder="1" applyAlignment="1">
      <alignment horizontal="left"/>
    </xf>
    <xf numFmtId="169" fontId="1" fillId="0" borderId="7" xfId="4" applyNumberFormat="1" applyBorder="1"/>
    <xf numFmtId="10" fontId="1" fillId="0" borderId="7" xfId="6" applyNumberFormat="1" applyFont="1" applyFill="1" applyBorder="1"/>
    <xf numFmtId="4" fontId="1" fillId="0" borderId="7" xfId="4" applyNumberFormat="1" applyBorder="1"/>
    <xf numFmtId="4" fontId="5" fillId="2" borderId="0" xfId="2" applyNumberFormat="1" applyFont="1" applyFill="1" applyAlignment="1">
      <alignment horizontal="left" vertical="top"/>
    </xf>
    <xf numFmtId="0" fontId="5" fillId="2" borderId="5" xfId="2" applyFont="1" applyFill="1" applyBorder="1" applyAlignment="1">
      <alignment horizontal="left" vertical="top"/>
    </xf>
    <xf numFmtId="0" fontId="6" fillId="0" borderId="4" xfId="2" applyFont="1" applyBorder="1" applyAlignment="1">
      <alignment horizontal="right" readingOrder="1"/>
    </xf>
    <xf numFmtId="0" fontId="5" fillId="0" borderId="6" xfId="2" applyFont="1" applyBorder="1"/>
    <xf numFmtId="0" fontId="5" fillId="0" borderId="7" xfId="2" applyFont="1" applyBorder="1"/>
    <xf numFmtId="0" fontId="6" fillId="0" borderId="10" xfId="2" applyFont="1" applyBorder="1" applyAlignment="1">
      <alignment horizontal="right" vertical="top"/>
    </xf>
    <xf numFmtId="166" fontId="6" fillId="0" borderId="4" xfId="5" applyNumberFormat="1" applyFont="1" applyFill="1" applyBorder="1"/>
    <xf numFmtId="0" fontId="6" fillId="2" borderId="4" xfId="2" applyFont="1" applyFill="1" applyBorder="1"/>
    <xf numFmtId="0" fontId="5" fillId="2" borderId="0" xfId="2" applyFont="1" applyFill="1"/>
    <xf numFmtId="3" fontId="5" fillId="2" borderId="0" xfId="2" applyNumberFormat="1" applyFont="1" applyFill="1"/>
    <xf numFmtId="164" fontId="5" fillId="2" borderId="0" xfId="2" applyNumberFormat="1" applyFont="1" applyFill="1"/>
    <xf numFmtId="164" fontId="6" fillId="2" borderId="5" xfId="2" applyNumberFormat="1" applyFont="1" applyFill="1" applyBorder="1" applyAlignment="1">
      <alignment horizontal="left"/>
    </xf>
    <xf numFmtId="0" fontId="6" fillId="0" borderId="4" xfId="7" applyFont="1" applyBorder="1" applyAlignment="1">
      <alignment horizontal="left" vertical="top" wrapText="1" readingOrder="1"/>
    </xf>
    <xf numFmtId="0" fontId="6" fillId="0" borderId="0" xfId="7" applyFont="1" applyAlignment="1">
      <alignment horizontal="left" vertical="top" wrapText="1" readingOrder="1"/>
    </xf>
    <xf numFmtId="0" fontId="6" fillId="0" borderId="5" xfId="7" applyFont="1" applyBorder="1" applyAlignment="1">
      <alignment horizontal="left" vertical="top" wrapText="1" readingOrder="1"/>
    </xf>
    <xf numFmtId="164" fontId="6" fillId="0" borderId="0" xfId="9" applyFont="1" applyFill="1" applyProtection="1"/>
    <xf numFmtId="0" fontId="12" fillId="0" borderId="0" xfId="10"/>
    <xf numFmtId="0" fontId="15" fillId="0" borderId="4" xfId="2" applyFont="1" applyBorder="1" applyAlignment="1">
      <alignment horizontal="left" vertical="top" readingOrder="1"/>
    </xf>
    <xf numFmtId="0" fontId="5" fillId="2" borderId="6" xfId="2" applyFont="1" applyFill="1" applyBorder="1" applyAlignment="1">
      <alignment horizontal="center" vertical="top" readingOrder="1"/>
    </xf>
    <xf numFmtId="4" fontId="5" fillId="2" borderId="6" xfId="2" applyNumberFormat="1" applyFont="1" applyFill="1" applyBorder="1" applyAlignment="1">
      <alignment horizontal="center" vertical="top" readingOrder="1"/>
    </xf>
    <xf numFmtId="0" fontId="5" fillId="2" borderId="7" xfId="2" applyFont="1" applyFill="1" applyBorder="1" applyAlignment="1">
      <alignment horizontal="center" vertical="top" wrapText="1" readingOrder="1"/>
    </xf>
    <xf numFmtId="3" fontId="11" fillId="0" borderId="4" xfId="2" applyNumberFormat="1" applyFont="1" applyBorder="1"/>
    <xf numFmtId="164" fontId="11" fillId="0" borderId="4" xfId="2" applyNumberFormat="1" applyFont="1" applyBorder="1" applyAlignment="1">
      <alignment horizontal="center"/>
    </xf>
    <xf numFmtId="164" fontId="11" fillId="0" borderId="10" xfId="2" applyNumberFormat="1" applyFont="1" applyBorder="1" applyAlignment="1">
      <alignment horizontal="center"/>
    </xf>
    <xf numFmtId="166" fontId="11" fillId="0" borderId="4" xfId="5" applyNumberFormat="1" applyFont="1" applyFill="1" applyBorder="1" applyAlignment="1" applyProtection="1"/>
    <xf numFmtId="170" fontId="9" fillId="3" borderId="8" xfId="2" applyNumberFormat="1" applyFont="1" applyFill="1" applyBorder="1" applyAlignment="1">
      <alignment horizontal="right"/>
    </xf>
    <xf numFmtId="166" fontId="5" fillId="0" borderId="4" xfId="5" applyNumberFormat="1" applyFont="1" applyFill="1" applyBorder="1" applyAlignment="1" applyProtection="1">
      <alignment horizontal="center" vertical="top" readingOrder="1"/>
    </xf>
    <xf numFmtId="164" fontId="5" fillId="0" borderId="6" xfId="2" applyNumberFormat="1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4" fontId="6" fillId="0" borderId="0" xfId="3" applyNumberFormat="1" applyFont="1"/>
    <xf numFmtId="4" fontId="6" fillId="0" borderId="5" xfId="3" applyNumberFormat="1" applyFont="1" applyBorder="1"/>
    <xf numFmtId="164" fontId="6" fillId="0" borderId="4" xfId="2" applyNumberFormat="1" applyFont="1" applyBorder="1" applyAlignment="1">
      <alignment horizontal="center"/>
    </xf>
    <xf numFmtId="0" fontId="11" fillId="0" borderId="10" xfId="2" applyFont="1" applyBorder="1" applyAlignment="1">
      <alignment horizontal="right"/>
    </xf>
    <xf numFmtId="164" fontId="5" fillId="0" borderId="11" xfId="2" applyNumberFormat="1" applyFont="1" applyBorder="1" applyAlignment="1">
      <alignment horizontal="center"/>
    </xf>
    <xf numFmtId="164" fontId="5" fillId="0" borderId="0" xfId="2" applyNumberFormat="1" applyFont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5" fillId="2" borderId="5" xfId="2" applyFont="1" applyFill="1" applyBorder="1" applyAlignment="1">
      <alignment horizontal="left"/>
    </xf>
    <xf numFmtId="164" fontId="6" fillId="2" borderId="0" xfId="2" applyNumberFormat="1" applyFont="1" applyFill="1"/>
    <xf numFmtId="166" fontId="6" fillId="0" borderId="0" xfId="3" applyNumberFormat="1" applyFont="1"/>
    <xf numFmtId="4" fontId="6" fillId="0" borderId="0" xfId="11" applyNumberFormat="1" applyFont="1" applyFill="1"/>
    <xf numFmtId="49" fontId="9" fillId="3" borderId="8" xfId="2" applyNumberFormat="1" applyFont="1" applyFill="1" applyBorder="1" applyAlignment="1">
      <alignment horizontal="left"/>
    </xf>
    <xf numFmtId="3" fontId="6" fillId="0" borderId="4" xfId="2" applyNumberFormat="1" applyFont="1" applyBorder="1" applyAlignment="1">
      <alignment horizontal="right" vertical="top" readingOrder="1"/>
    </xf>
    <xf numFmtId="167" fontId="6" fillId="0" borderId="4" xfId="2" applyNumberFormat="1" applyFont="1" applyBorder="1"/>
    <xf numFmtId="10" fontId="6" fillId="0" borderId="4" xfId="6" applyNumberFormat="1" applyFont="1" applyFill="1" applyBorder="1" applyAlignment="1"/>
    <xf numFmtId="164" fontId="5" fillId="0" borderId="11" xfId="2" applyNumberFormat="1" applyFont="1" applyBorder="1"/>
    <xf numFmtId="0" fontId="5" fillId="2" borderId="4" xfId="2" applyFont="1" applyFill="1" applyBorder="1" applyAlignment="1">
      <alignment horizontal="left" vertical="top" wrapText="1" readingOrder="1"/>
    </xf>
    <xf numFmtId="4" fontId="5" fillId="0" borderId="7" xfId="2" applyNumberFormat="1" applyFont="1" applyBorder="1" applyAlignment="1">
      <alignment horizontal="center" vertical="top" readingOrder="1"/>
    </xf>
    <xf numFmtId="164" fontId="5" fillId="0" borderId="5" xfId="2" applyNumberFormat="1" applyFont="1" applyBorder="1" applyAlignment="1">
      <alignment horizontal="center" vertical="top" wrapText="1" readingOrder="1"/>
    </xf>
    <xf numFmtId="0" fontId="6" fillId="0" borderId="4" xfId="2" applyFont="1" applyBorder="1" applyAlignment="1">
      <alignment horizontal="left"/>
    </xf>
    <xf numFmtId="4" fontId="6" fillId="0" borderId="4" xfId="5" applyNumberFormat="1" applyFont="1" applyFill="1" applyBorder="1" applyAlignment="1">
      <alignment horizontal="right"/>
    </xf>
    <xf numFmtId="164" fontId="6" fillId="0" borderId="4" xfId="5" applyFont="1" applyFill="1" applyBorder="1" applyAlignment="1">
      <alignment horizontal="right"/>
    </xf>
    <xf numFmtId="164" fontId="6" fillId="0" borderId="5" xfId="2" applyNumberFormat="1" applyFont="1" applyBorder="1" applyAlignment="1">
      <alignment horizontal="center" vertical="top" wrapText="1" readingOrder="1"/>
    </xf>
    <xf numFmtId="49" fontId="16" fillId="3" borderId="8" xfId="2" applyNumberFormat="1" applyFont="1" applyFill="1" applyBorder="1" applyAlignment="1">
      <alignment horizontal="center"/>
    </xf>
    <xf numFmtId="166" fontId="6" fillId="0" borderId="0" xfId="2" applyNumberFormat="1" applyFont="1"/>
    <xf numFmtId="164" fontId="5" fillId="0" borderId="6" xfId="2" applyNumberFormat="1" applyFont="1" applyBorder="1" applyAlignment="1">
      <alignment horizontal="right"/>
    </xf>
    <xf numFmtId="4" fontId="5" fillId="0" borderId="4" xfId="5" applyNumberFormat="1" applyFont="1" applyFill="1" applyBorder="1" applyAlignment="1">
      <alignment horizontal="right" vertical="top" wrapText="1" readingOrder="1"/>
    </xf>
    <xf numFmtId="164" fontId="5" fillId="0" borderId="10" xfId="5" applyFont="1" applyFill="1" applyBorder="1" applyAlignment="1">
      <alignment horizontal="center" vertical="top" wrapText="1" readingOrder="1"/>
    </xf>
    <xf numFmtId="164" fontId="5" fillId="0" borderId="5" xfId="5" applyFont="1" applyFill="1" applyBorder="1" applyAlignment="1">
      <alignment horizontal="center" vertical="top" wrapText="1" readingOrder="1"/>
    </xf>
    <xf numFmtId="4" fontId="5" fillId="0" borderId="4" xfId="5" applyNumberFormat="1" applyFont="1" applyFill="1" applyBorder="1" applyAlignment="1">
      <alignment horizontal="right" vertical="top" readingOrder="1"/>
    </xf>
    <xf numFmtId="4" fontId="5" fillId="0" borderId="6" xfId="5" applyNumberFormat="1" applyFont="1" applyFill="1" applyBorder="1" applyAlignment="1">
      <alignment horizontal="right"/>
    </xf>
    <xf numFmtId="4" fontId="5" fillId="0" borderId="7" xfId="5" applyNumberFormat="1" applyFont="1" applyFill="1" applyBorder="1" applyAlignment="1">
      <alignment horizontal="right"/>
    </xf>
    <xf numFmtId="164" fontId="5" fillId="0" borderId="5" xfId="5" applyFont="1" applyFill="1" applyBorder="1" applyAlignment="1"/>
    <xf numFmtId="4" fontId="5" fillId="0" borderId="4" xfId="2" applyNumberFormat="1" applyFont="1" applyBorder="1" applyAlignment="1">
      <alignment horizontal="center" readingOrder="1"/>
    </xf>
    <xf numFmtId="4" fontId="5" fillId="0" borderId="4" xfId="2" applyNumberFormat="1" applyFont="1" applyBorder="1" applyAlignment="1">
      <alignment horizontal="right"/>
    </xf>
    <xf numFmtId="164" fontId="5" fillId="0" borderId="5" xfId="2" applyNumberFormat="1" applyFont="1" applyBorder="1"/>
    <xf numFmtId="0" fontId="6" fillId="0" borderId="5" xfId="2" applyFont="1" applyBorder="1" applyAlignment="1">
      <alignment horizontal="left"/>
    </xf>
    <xf numFmtId="4" fontId="6" fillId="0" borderId="4" xfId="2" applyNumberFormat="1" applyFont="1" applyBorder="1" applyAlignment="1">
      <alignment vertical="top" readingOrder="1"/>
    </xf>
    <xf numFmtId="164" fontId="6" fillId="0" borderId="4" xfId="2" applyNumberFormat="1" applyFont="1" applyBorder="1" applyAlignment="1">
      <alignment horizontal="right"/>
    </xf>
    <xf numFmtId="4" fontId="6" fillId="0" borderId="5" xfId="2" applyNumberFormat="1" applyFont="1" applyBorder="1"/>
    <xf numFmtId="15" fontId="6" fillId="0" borderId="0" xfId="3" applyNumberFormat="1" applyFont="1"/>
    <xf numFmtId="164" fontId="5" fillId="0" borderId="4" xfId="2" applyNumberFormat="1" applyFont="1" applyBorder="1" applyAlignment="1">
      <alignment horizontal="right"/>
    </xf>
    <xf numFmtId="4" fontId="6" fillId="0" borderId="4" xfId="2" applyNumberFormat="1" applyFont="1" applyBorder="1" applyAlignment="1">
      <alignment horizontal="center" readingOrder="1"/>
    </xf>
    <xf numFmtId="164" fontId="5" fillId="0" borderId="7" xfId="2" applyNumberFormat="1" applyFont="1" applyBorder="1" applyAlignment="1">
      <alignment horizontal="right"/>
    </xf>
    <xf numFmtId="164" fontId="5" fillId="0" borderId="10" xfId="2" applyNumberFormat="1" applyFont="1" applyBorder="1" applyAlignment="1">
      <alignment horizontal="center"/>
    </xf>
    <xf numFmtId="4" fontId="6" fillId="0" borderId="4" xfId="5" applyNumberFormat="1" applyFont="1" applyFill="1" applyBorder="1" applyAlignment="1">
      <alignment horizontal="right" vertical="top" readingOrder="1"/>
    </xf>
    <xf numFmtId="164" fontId="6" fillId="0" borderId="10" xfId="2" applyNumberFormat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166" fontId="5" fillId="0" borderId="4" xfId="5" applyNumberFormat="1" applyFont="1" applyFill="1" applyBorder="1" applyAlignment="1">
      <alignment horizontal="right" vertical="top" readingOrder="1"/>
    </xf>
    <xf numFmtId="166" fontId="6" fillId="0" borderId="4" xfId="5" applyNumberFormat="1" applyFont="1" applyFill="1" applyBorder="1" applyAlignment="1">
      <alignment horizontal="right" vertical="top" readingOrder="1"/>
    </xf>
    <xf numFmtId="3" fontId="6" fillId="0" borderId="5" xfId="2" applyNumberFormat="1" applyFont="1" applyBorder="1"/>
    <xf numFmtId="171" fontId="9" fillId="3" borderId="4" xfId="7" applyNumberFormat="1" applyFont="1" applyFill="1" applyBorder="1" applyAlignment="1">
      <alignment horizontal="right"/>
    </xf>
    <xf numFmtId="170" fontId="9" fillId="3" borderId="10" xfId="7" applyNumberFormat="1" applyFont="1" applyFill="1" applyBorder="1" applyAlignment="1">
      <alignment horizontal="right"/>
    </xf>
    <xf numFmtId="3" fontId="5" fillId="0" borderId="16" xfId="2" applyNumberFormat="1" applyFont="1" applyBorder="1"/>
    <xf numFmtId="3" fontId="5" fillId="2" borderId="5" xfId="2" applyNumberFormat="1" applyFont="1" applyFill="1" applyBorder="1"/>
    <xf numFmtId="0" fontId="6" fillId="0" borderId="0" xfId="4" applyFont="1" applyAlignment="1">
      <alignment horizontal="left" vertical="top" readingOrder="1"/>
    </xf>
    <xf numFmtId="0" fontId="8" fillId="3" borderId="15" xfId="4" applyFont="1" applyFill="1" applyBorder="1" applyAlignment="1">
      <alignment horizontal="left"/>
    </xf>
    <xf numFmtId="0" fontId="1" fillId="0" borderId="7" xfId="4" applyBorder="1"/>
    <xf numFmtId="10" fontId="1" fillId="0" borderId="7" xfId="6" applyNumberFormat="1" applyFont="1" applyBorder="1"/>
    <xf numFmtId="0" fontId="8" fillId="3" borderId="17" xfId="4" applyFont="1" applyFill="1" applyBorder="1" applyAlignment="1">
      <alignment horizontal="left"/>
    </xf>
    <xf numFmtId="0" fontId="1" fillId="0" borderId="9" xfId="4" applyBorder="1"/>
    <xf numFmtId="169" fontId="1" fillId="0" borderId="9" xfId="4" applyNumberFormat="1" applyBorder="1"/>
    <xf numFmtId="10" fontId="1" fillId="0" borderId="9" xfId="6" applyNumberFormat="1" applyFont="1" applyBorder="1"/>
    <xf numFmtId="0" fontId="8" fillId="3" borderId="7" xfId="4" applyFont="1" applyFill="1" applyBorder="1" applyAlignment="1">
      <alignment horizontal="left"/>
    </xf>
    <xf numFmtId="0" fontId="8" fillId="3" borderId="0" xfId="4" applyFont="1" applyFill="1" applyAlignment="1">
      <alignment horizontal="left"/>
    </xf>
    <xf numFmtId="169" fontId="1" fillId="0" borderId="0" xfId="4" applyNumberFormat="1"/>
    <xf numFmtId="10" fontId="1" fillId="0" borderId="0" xfId="6" applyNumberFormat="1" applyFont="1" applyBorder="1"/>
    <xf numFmtId="3" fontId="5" fillId="0" borderId="4" xfId="2" applyNumberFormat="1" applyFont="1" applyBorder="1" applyAlignment="1">
      <alignment horizontal="right" vertical="top" readingOrder="1"/>
    </xf>
    <xf numFmtId="4" fontId="5" fillId="0" borderId="4" xfId="5" applyNumberFormat="1" applyFont="1" applyFill="1" applyBorder="1" applyAlignment="1">
      <alignment horizontal="center" vertical="top" wrapText="1" readingOrder="1"/>
    </xf>
    <xf numFmtId="49" fontId="8" fillId="3" borderId="0" xfId="2" applyNumberFormat="1" applyFont="1" applyFill="1" applyAlignment="1">
      <alignment horizontal="left"/>
    </xf>
    <xf numFmtId="10" fontId="8" fillId="3" borderId="0" xfId="6" applyNumberFormat="1" applyFont="1" applyFill="1" applyBorder="1" applyAlignment="1">
      <alignment horizontal="right" vertical="center"/>
    </xf>
    <xf numFmtId="4" fontId="5" fillId="0" borderId="4" xfId="5" applyNumberFormat="1" applyFont="1" applyFill="1" applyBorder="1" applyAlignment="1">
      <alignment horizontal="center" vertical="top" readingOrder="1"/>
    </xf>
    <xf numFmtId="4" fontId="5" fillId="0" borderId="4" xfId="5" applyNumberFormat="1" applyFont="1" applyFill="1" applyBorder="1" applyAlignment="1">
      <alignment horizontal="right"/>
    </xf>
    <xf numFmtId="0" fontId="6" fillId="0" borderId="10" xfId="2" applyFont="1" applyBorder="1" applyAlignment="1">
      <alignment horizontal="left" vertical="top" wrapText="1" readingOrder="1"/>
    </xf>
    <xf numFmtId="0" fontId="6" fillId="0" borderId="4" xfId="2" applyFont="1" applyBorder="1" applyAlignment="1">
      <alignment horizontal="right" vertical="top" readingOrder="1"/>
    </xf>
    <xf numFmtId="3" fontId="5" fillId="0" borderId="4" xfId="2" applyNumberFormat="1" applyFont="1" applyBorder="1" applyAlignment="1">
      <alignment horizontal="right"/>
    </xf>
    <xf numFmtId="3" fontId="6" fillId="0" borderId="4" xfId="2" applyNumberFormat="1" applyFont="1" applyBorder="1" applyAlignment="1">
      <alignment horizontal="right"/>
    </xf>
    <xf numFmtId="0" fontId="6" fillId="0" borderId="10" xfId="2" applyFont="1" applyBorder="1" applyAlignment="1">
      <alignment horizontal="right"/>
    </xf>
    <xf numFmtId="3" fontId="5" fillId="0" borderId="4" xfId="2" applyNumberFormat="1" applyFont="1" applyBorder="1"/>
    <xf numFmtId="4" fontId="6" fillId="0" borderId="4" xfId="5" applyNumberFormat="1" applyFont="1" applyFill="1" applyBorder="1" applyAlignment="1">
      <alignment horizontal="right" vertical="top" wrapText="1" readingOrder="1"/>
    </xf>
    <xf numFmtId="164" fontId="6" fillId="0" borderId="10" xfId="5" applyFont="1" applyFill="1" applyBorder="1" applyAlignment="1">
      <alignment horizontal="right" vertical="top" wrapText="1" readingOrder="1"/>
    </xf>
    <xf numFmtId="0" fontId="6" fillId="0" borderId="10" xfId="5" applyNumberFormat="1" applyFont="1" applyFill="1" applyBorder="1" applyAlignment="1">
      <alignment horizontal="right" vertical="top" wrapText="1" readingOrder="1"/>
    </xf>
    <xf numFmtId="4" fontId="5" fillId="0" borderId="6" xfId="5" applyNumberFormat="1" applyFont="1" applyFill="1" applyBorder="1"/>
    <xf numFmtId="164" fontId="5" fillId="0" borderId="11" xfId="5" applyFont="1" applyFill="1" applyBorder="1"/>
    <xf numFmtId="4" fontId="6" fillId="2" borderId="0" xfId="2" applyNumberFormat="1" applyFont="1" applyFill="1"/>
    <xf numFmtId="49" fontId="17" fillId="3" borderId="18" xfId="0" applyNumberFormat="1" applyFont="1" applyFill="1" applyBorder="1" applyAlignment="1">
      <alignment horizontal="left"/>
    </xf>
    <xf numFmtId="0" fontId="7" fillId="3" borderId="18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 wrapText="1"/>
    </xf>
    <xf numFmtId="0" fontId="18" fillId="3" borderId="0" xfId="2" applyFont="1" applyFill="1" applyAlignment="1">
      <alignment horizontal="left"/>
    </xf>
    <xf numFmtId="0" fontId="19" fillId="3" borderId="0" xfId="2" applyFont="1" applyFill="1" applyAlignment="1">
      <alignment horizontal="left"/>
    </xf>
    <xf numFmtId="49" fontId="17" fillId="3" borderId="15" xfId="0" applyNumberFormat="1" applyFont="1" applyFill="1" applyBorder="1" applyAlignment="1">
      <alignment horizontal="center"/>
    </xf>
    <xf numFmtId="49" fontId="17" fillId="3" borderId="15" xfId="0" applyNumberFormat="1" applyFont="1" applyFill="1" applyBorder="1" applyAlignment="1">
      <alignment horizontal="center" wrapText="1"/>
    </xf>
    <xf numFmtId="49" fontId="17" fillId="3" borderId="15" xfId="0" applyNumberFormat="1" applyFont="1" applyFill="1" applyBorder="1" applyAlignment="1">
      <alignment horizontal="left"/>
    </xf>
    <xf numFmtId="0" fontId="7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right"/>
    </xf>
    <xf numFmtId="49" fontId="8" fillId="3" borderId="15" xfId="0" applyNumberFormat="1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right"/>
    </xf>
    <xf numFmtId="49" fontId="20" fillId="3" borderId="15" xfId="0" applyNumberFormat="1" applyFont="1" applyFill="1" applyBorder="1" applyAlignment="1">
      <alignment horizontal="left"/>
    </xf>
    <xf numFmtId="172" fontId="20" fillId="3" borderId="15" xfId="0" applyNumberFormat="1" applyFont="1" applyFill="1" applyBorder="1" applyAlignment="1">
      <alignment horizontal="right"/>
    </xf>
    <xf numFmtId="0" fontId="20" fillId="3" borderId="15" xfId="0" applyFont="1" applyFill="1" applyBorder="1" applyAlignment="1">
      <alignment horizontal="right"/>
    </xf>
    <xf numFmtId="49" fontId="21" fillId="3" borderId="15" xfId="0" applyNumberFormat="1" applyFont="1" applyFill="1" applyBorder="1" applyAlignment="1">
      <alignment horizontal="left"/>
    </xf>
    <xf numFmtId="4" fontId="22" fillId="3" borderId="15" xfId="0" applyNumberFormat="1" applyFont="1" applyFill="1" applyBorder="1" applyAlignment="1">
      <alignment horizontal="right"/>
    </xf>
    <xf numFmtId="0" fontId="22" fillId="3" borderId="15" xfId="0" applyFont="1" applyFill="1" applyBorder="1" applyAlignment="1">
      <alignment horizontal="right"/>
    </xf>
    <xf numFmtId="49" fontId="23" fillId="3" borderId="0" xfId="2" applyNumberFormat="1" applyFont="1" applyFill="1" applyAlignment="1">
      <alignment horizontal="left"/>
    </xf>
    <xf numFmtId="0" fontId="23" fillId="3" borderId="0" xfId="2" applyFont="1" applyFill="1" applyAlignment="1">
      <alignment horizontal="left" vertical="center"/>
    </xf>
    <xf numFmtId="10" fontId="19" fillId="3" borderId="0" xfId="1" applyNumberFormat="1" applyFont="1" applyFill="1" applyAlignment="1">
      <alignment horizontal="left"/>
    </xf>
    <xf numFmtId="171" fontId="17" fillId="3" borderId="15" xfId="0" applyNumberFormat="1" applyFont="1" applyFill="1" applyBorder="1" applyAlignment="1">
      <alignment horizontal="right"/>
    </xf>
    <xf numFmtId="0" fontId="24" fillId="3" borderId="15" xfId="0" applyFont="1" applyFill="1" applyBorder="1" applyAlignment="1">
      <alignment horizontal="right"/>
    </xf>
    <xf numFmtId="0" fontId="7" fillId="3" borderId="15" xfId="0" applyFont="1" applyFill="1" applyBorder="1" applyAlignment="1">
      <alignment horizontal="left"/>
    </xf>
    <xf numFmtId="0" fontId="4" fillId="0" borderId="0" xfId="2"/>
    <xf numFmtId="0" fontId="5" fillId="0" borderId="4" xfId="2" applyFont="1" applyBorder="1" applyAlignment="1">
      <alignment horizontal="left" vertical="top" wrapText="1" readingOrder="1"/>
    </xf>
    <xf numFmtId="3" fontId="6" fillId="0" borderId="10" xfId="2" applyNumberFormat="1" applyFont="1" applyBorder="1" applyAlignment="1">
      <alignment horizontal="right" vertical="top" readingOrder="1"/>
    </xf>
    <xf numFmtId="4" fontId="5" fillId="0" borderId="4" xfId="2" applyNumberFormat="1" applyFont="1" applyBorder="1" applyAlignment="1">
      <alignment vertical="top" readingOrder="1"/>
    </xf>
    <xf numFmtId="0" fontId="6" fillId="0" borderId="10" xfId="2" applyFont="1" applyBorder="1" applyAlignment="1">
      <alignment horizontal="right" wrapText="1" readingOrder="1"/>
    </xf>
    <xf numFmtId="2" fontId="6" fillId="0" borderId="10" xfId="2" applyNumberFormat="1" applyFont="1" applyBorder="1" applyAlignment="1">
      <alignment horizontal="right" wrapText="1" readingOrder="1"/>
    </xf>
    <xf numFmtId="10" fontId="6" fillId="0" borderId="0" xfId="1" applyNumberFormat="1" applyFont="1" applyFill="1"/>
    <xf numFmtId="0" fontId="5" fillId="2" borderId="4" xfId="2" applyFont="1" applyFill="1" applyBorder="1"/>
    <xf numFmtId="164" fontId="5" fillId="2" borderId="5" xfId="2" applyNumberFormat="1" applyFont="1" applyFill="1" applyBorder="1" applyAlignment="1">
      <alignment horizontal="left"/>
    </xf>
    <xf numFmtId="164" fontId="5" fillId="2" borderId="0" xfId="2" applyNumberFormat="1" applyFont="1" applyFill="1" applyAlignment="1">
      <alignment horizontal="left"/>
    </xf>
    <xf numFmtId="49" fontId="25" fillId="0" borderId="7" xfId="0" applyNumberFormat="1" applyFont="1" applyBorder="1" applyAlignment="1">
      <alignment horizontal="left"/>
    </xf>
    <xf numFmtId="0" fontId="26" fillId="0" borderId="7" xfId="0" applyFont="1" applyBorder="1"/>
    <xf numFmtId="0" fontId="6" fillId="0" borderId="7" xfId="2" applyFont="1" applyBorder="1"/>
    <xf numFmtId="49" fontId="13" fillId="3" borderId="7" xfId="0" applyNumberFormat="1" applyFont="1" applyFill="1" applyBorder="1" applyAlignment="1">
      <alignment horizontal="left"/>
    </xf>
    <xf numFmtId="10" fontId="13" fillId="3" borderId="7" xfId="1" applyNumberFormat="1" applyFont="1" applyFill="1" applyBorder="1" applyAlignment="1">
      <alignment horizontal="right"/>
    </xf>
    <xf numFmtId="10" fontId="13" fillId="0" borderId="7" xfId="0" applyNumberFormat="1" applyFont="1" applyBorder="1"/>
    <xf numFmtId="0" fontId="6" fillId="0" borderId="1" xfId="3" applyFont="1" applyBorder="1"/>
    <xf numFmtId="164" fontId="6" fillId="0" borderId="0" xfId="9" applyFont="1" applyFill="1"/>
    <xf numFmtId="0" fontId="6" fillId="0" borderId="4" xfId="3" applyFont="1" applyBorder="1"/>
    <xf numFmtId="0" fontId="6" fillId="2" borderId="5" xfId="2" applyFont="1" applyFill="1" applyBorder="1" applyAlignment="1">
      <alignment horizontal="left"/>
    </xf>
    <xf numFmtId="0" fontId="5" fillId="2" borderId="4" xfId="2" applyFont="1" applyFill="1" applyBorder="1" applyAlignment="1">
      <alignment horizontal="center" vertical="top" readingOrder="1"/>
    </xf>
    <xf numFmtId="4" fontId="5" fillId="2" borderId="4" xfId="2" applyNumberFormat="1" applyFont="1" applyFill="1" applyBorder="1" applyAlignment="1">
      <alignment horizontal="center" vertical="top" readingOrder="1"/>
    </xf>
    <xf numFmtId="0" fontId="5" fillId="2" borderId="10" xfId="2" applyFont="1" applyFill="1" applyBorder="1" applyAlignment="1">
      <alignment horizontal="center" vertical="top" wrapText="1" readingOrder="1"/>
    </xf>
    <xf numFmtId="0" fontId="5" fillId="2" borderId="10" xfId="2" applyFont="1" applyFill="1" applyBorder="1" applyAlignment="1">
      <alignment horizontal="left"/>
    </xf>
    <xf numFmtId="0" fontId="5" fillId="0" borderId="10" xfId="2" applyFont="1" applyBorder="1" applyAlignment="1">
      <alignment horizontal="left"/>
    </xf>
    <xf numFmtId="4" fontId="6" fillId="0" borderId="4" xfId="3" applyNumberFormat="1" applyFont="1" applyBorder="1"/>
    <xf numFmtId="166" fontId="5" fillId="0" borderId="4" xfId="5" applyNumberFormat="1" applyFont="1" applyFill="1" applyBorder="1" applyAlignment="1">
      <alignment horizontal="center" vertical="top" readingOrder="1"/>
    </xf>
    <xf numFmtId="4" fontId="11" fillId="0" borderId="4" xfId="2" applyNumberFormat="1" applyFont="1" applyBorder="1" applyAlignment="1">
      <alignment horizontal="right"/>
    </xf>
    <xf numFmtId="166" fontId="6" fillId="0" borderId="4" xfId="5" applyNumberFormat="1" applyFont="1" applyFill="1" applyBorder="1" applyAlignment="1" applyProtection="1">
      <alignment horizontal="center" vertical="top" readingOrder="1"/>
    </xf>
    <xf numFmtId="164" fontId="5" fillId="0" borderId="7" xfId="2" applyNumberFormat="1" applyFont="1" applyBorder="1" applyAlignment="1">
      <alignment horizontal="center"/>
    </xf>
    <xf numFmtId="0" fontId="11" fillId="0" borderId="10" xfId="5" applyNumberFormat="1" applyFont="1" applyFill="1" applyBorder="1" applyAlignment="1" applyProtection="1">
      <alignment horizontal="right"/>
    </xf>
    <xf numFmtId="164" fontId="11" fillId="0" borderId="10" xfId="5" applyFont="1" applyFill="1" applyBorder="1" applyAlignment="1" applyProtection="1">
      <alignment horizontal="center"/>
    </xf>
    <xf numFmtId="167" fontId="6" fillId="0" borderId="0" xfId="3" applyNumberFormat="1" applyFont="1"/>
    <xf numFmtId="164" fontId="6" fillId="0" borderId="0" xfId="4" applyNumberFormat="1" applyFont="1" applyAlignment="1">
      <alignment horizontal="left"/>
    </xf>
    <xf numFmtId="49" fontId="9" fillId="3" borderId="0" xfId="2" applyNumberFormat="1" applyFont="1" applyFill="1" applyAlignment="1">
      <alignment horizontal="left"/>
    </xf>
    <xf numFmtId="170" fontId="9" fillId="3" borderId="0" xfId="2" applyNumberFormat="1" applyFont="1" applyFill="1" applyAlignment="1">
      <alignment horizontal="right"/>
    </xf>
    <xf numFmtId="0" fontId="5" fillId="2" borderId="14" xfId="2" applyFont="1" applyFill="1" applyBorder="1" applyAlignment="1">
      <alignment horizontal="center" vertical="top" wrapText="1" readingOrder="1"/>
    </xf>
    <xf numFmtId="0" fontId="5" fillId="0" borderId="5" xfId="2" applyFont="1" applyBorder="1" applyAlignment="1">
      <alignment horizontal="center" vertical="top" wrapText="1" readingOrder="1"/>
    </xf>
    <xf numFmtId="0" fontId="6" fillId="0" borderId="4" xfId="2" applyFont="1" applyBorder="1" applyAlignment="1">
      <alignment horizontal="left" readingOrder="1"/>
    </xf>
    <xf numFmtId="4" fontId="6" fillId="0" borderId="4" xfId="2" applyNumberFormat="1" applyFont="1" applyBorder="1" applyAlignment="1">
      <alignment horizontal="right" readingOrder="1"/>
    </xf>
    <xf numFmtId="164" fontId="5" fillId="0" borderId="5" xfId="2" applyNumberFormat="1" applyFont="1" applyBorder="1" applyAlignment="1">
      <alignment horizontal="center"/>
    </xf>
    <xf numFmtId="166" fontId="6" fillId="0" borderId="4" xfId="5" applyNumberFormat="1" applyFont="1" applyFill="1" applyBorder="1" applyAlignment="1">
      <alignment horizontal="center" vertical="top" readingOrder="1"/>
    </xf>
    <xf numFmtId="164" fontId="6" fillId="0" borderId="5" xfId="2" applyNumberFormat="1" applyFont="1" applyBorder="1" applyAlignment="1">
      <alignment horizontal="center"/>
    </xf>
    <xf numFmtId="164" fontId="5" fillId="0" borderId="9" xfId="2" applyNumberFormat="1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10" fontId="6" fillId="0" borderId="0" xfId="6" applyNumberFormat="1" applyFont="1" applyFill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6" fillId="0" borderId="4" xfId="7" applyFont="1" applyBorder="1" applyAlignment="1">
      <alignment horizontal="left" vertical="top" wrapText="1" readingOrder="1"/>
    </xf>
    <xf numFmtId="0" fontId="6" fillId="0" borderId="0" xfId="7" applyFont="1" applyAlignment="1">
      <alignment horizontal="left" vertical="top" wrapText="1" readingOrder="1"/>
    </xf>
    <xf numFmtId="0" fontId="6" fillId="0" borderId="5" xfId="7" applyFont="1" applyBorder="1" applyAlignment="1">
      <alignment horizontal="left" vertical="top" wrapText="1" readingOrder="1"/>
    </xf>
    <xf numFmtId="0" fontId="6" fillId="0" borderId="4" xfId="7" applyFont="1" applyBorder="1" applyAlignment="1">
      <alignment horizontal="left"/>
    </xf>
    <xf numFmtId="0" fontId="6" fillId="0" borderId="0" xfId="7" applyFont="1" applyAlignment="1">
      <alignment horizontal="left"/>
    </xf>
    <xf numFmtId="0" fontId="6" fillId="0" borderId="5" xfId="7" applyFont="1" applyBorder="1" applyAlignment="1">
      <alignment horizontal="left"/>
    </xf>
    <xf numFmtId="0" fontId="5" fillId="0" borderId="4" xfId="2" applyFont="1" applyBorder="1" applyAlignment="1">
      <alignment horizontal="left" vertical="top" wrapText="1" readingOrder="1"/>
    </xf>
    <xf numFmtId="0" fontId="5" fillId="0" borderId="0" xfId="2" applyFont="1" applyAlignment="1">
      <alignment horizontal="left" vertical="top" wrapText="1" readingOrder="1"/>
    </xf>
    <xf numFmtId="0" fontId="5" fillId="0" borderId="5" xfId="2" applyFont="1" applyBorder="1" applyAlignment="1">
      <alignment horizontal="left" vertical="top" wrapText="1" readingOrder="1"/>
    </xf>
    <xf numFmtId="0" fontId="6" fillId="0" borderId="4" xfId="4" applyFont="1" applyBorder="1" applyAlignment="1">
      <alignment horizontal="left"/>
    </xf>
    <xf numFmtId="0" fontId="6" fillId="0" borderId="0" xfId="4" applyFont="1" applyAlignment="1">
      <alignment horizontal="left"/>
    </xf>
    <xf numFmtId="0" fontId="6" fillId="0" borderId="5" xfId="4" applyFont="1" applyBorder="1" applyAlignment="1">
      <alignment horizontal="left"/>
    </xf>
    <xf numFmtId="0" fontId="0" fillId="0" borderId="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14" fillId="0" borderId="4" xfId="8" applyFill="1" applyBorder="1" applyAlignment="1">
      <alignment horizontal="center" vertical="top" wrapText="1" readingOrder="1"/>
    </xf>
    <xf numFmtId="0" fontId="14" fillId="0" borderId="0" xfId="8" applyFill="1" applyBorder="1" applyAlignment="1">
      <alignment horizontal="center" vertical="top" wrapText="1" readingOrder="1"/>
    </xf>
    <xf numFmtId="0" fontId="0" fillId="0" borderId="7" xfId="0" applyBorder="1" applyAlignment="1">
      <alignment wrapText="1"/>
    </xf>
    <xf numFmtId="0" fontId="2" fillId="0" borderId="7" xfId="4" applyFont="1" applyBorder="1" applyAlignment="1">
      <alignment horizontal="center"/>
    </xf>
    <xf numFmtId="0" fontId="5" fillId="2" borderId="4" xfId="2" applyFont="1" applyFill="1" applyBorder="1" applyAlignment="1">
      <alignment horizontal="left" vertical="top" wrapText="1" readingOrder="1"/>
    </xf>
    <xf numFmtId="0" fontId="5" fillId="2" borderId="0" xfId="2" applyFont="1" applyFill="1" applyAlignment="1">
      <alignment horizontal="left" vertical="top" wrapText="1" readingOrder="1"/>
    </xf>
    <xf numFmtId="0" fontId="5" fillId="2" borderId="5" xfId="2" applyFont="1" applyFill="1" applyBorder="1" applyAlignment="1">
      <alignment horizontal="left" vertical="top" wrapText="1" readingOrder="1"/>
    </xf>
    <xf numFmtId="0" fontId="13" fillId="0" borderId="0" xfId="0" applyFont="1" applyAlignment="1">
      <alignment horizontal="left" vertical="top" wrapText="1"/>
    </xf>
    <xf numFmtId="0" fontId="5" fillId="0" borderId="7" xfId="4" applyFont="1" applyBorder="1" applyAlignment="1">
      <alignment horizontal="center" vertical="top" readingOrder="1"/>
    </xf>
    <xf numFmtId="0" fontId="12" fillId="0" borderId="0" xfId="10"/>
    <xf numFmtId="0" fontId="12" fillId="0" borderId="5" xfId="10" applyBorder="1"/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24" fillId="3" borderId="15" xfId="0" applyNumberFormat="1" applyFont="1" applyFill="1" applyBorder="1" applyAlignment="1">
      <alignment horizontal="left"/>
    </xf>
    <xf numFmtId="164" fontId="6" fillId="0" borderId="4" xfId="4" applyNumberFormat="1" applyFont="1" applyBorder="1" applyAlignment="1">
      <alignment horizontal="left"/>
    </xf>
    <xf numFmtId="0" fontId="5" fillId="2" borderId="19" xfId="2" applyFont="1" applyFill="1" applyBorder="1" applyAlignment="1">
      <alignment horizontal="left" vertical="top" readingOrder="1"/>
    </xf>
    <xf numFmtId="0" fontId="5" fillId="2" borderId="20" xfId="2" applyFont="1" applyFill="1" applyBorder="1" applyAlignment="1">
      <alignment horizontal="left" vertical="top"/>
    </xf>
    <xf numFmtId="4" fontId="6" fillId="2" borderId="20" xfId="2" applyNumberFormat="1" applyFont="1" applyFill="1" applyBorder="1" applyAlignment="1">
      <alignment vertical="top"/>
    </xf>
    <xf numFmtId="0" fontId="6" fillId="2" borderId="20" xfId="2" applyFont="1" applyFill="1" applyBorder="1" applyAlignment="1">
      <alignment vertical="top"/>
    </xf>
    <xf numFmtId="2" fontId="6" fillId="2" borderId="20" xfId="2" applyNumberFormat="1" applyFont="1" applyFill="1" applyBorder="1" applyAlignment="1">
      <alignment vertical="top"/>
    </xf>
    <xf numFmtId="0" fontId="6" fillId="2" borderId="21" xfId="2" applyFont="1" applyFill="1" applyBorder="1" applyAlignment="1">
      <alignment horizontal="left" vertical="top"/>
    </xf>
    <xf numFmtId="0" fontId="6" fillId="5" borderId="0" xfId="3" applyFont="1" applyFill="1"/>
    <xf numFmtId="0" fontId="12" fillId="5" borderId="0" xfId="10" applyFill="1"/>
    <xf numFmtId="0" fontId="5" fillId="2" borderId="22" xfId="2" applyFont="1" applyFill="1" applyBorder="1" applyAlignment="1">
      <alignment horizontal="left" vertical="top" readingOrder="1"/>
    </xf>
    <xf numFmtId="2" fontId="5" fillId="2" borderId="0" xfId="2" applyNumberFormat="1" applyFont="1" applyFill="1" applyAlignment="1">
      <alignment horizontal="left" vertical="top"/>
    </xf>
    <xf numFmtId="0" fontId="5" fillId="2" borderId="23" xfId="2" applyFont="1" applyFill="1" applyBorder="1" applyAlignment="1">
      <alignment horizontal="left" vertical="top"/>
    </xf>
    <xf numFmtId="2" fontId="5" fillId="2" borderId="0" xfId="2" applyNumberFormat="1" applyFont="1" applyFill="1" applyAlignment="1">
      <alignment horizontal="left" vertical="top" readingOrder="1"/>
    </xf>
    <xf numFmtId="0" fontId="5" fillId="2" borderId="23" xfId="2" applyFont="1" applyFill="1" applyBorder="1" applyAlignment="1">
      <alignment horizontal="left" vertical="top" readingOrder="1"/>
    </xf>
    <xf numFmtId="0" fontId="13" fillId="0" borderId="0" xfId="10" applyFont="1" applyAlignment="1">
      <alignment horizontal="left" vertical="top" wrapText="1"/>
    </xf>
    <xf numFmtId="0" fontId="12" fillId="0" borderId="7" xfId="10" applyBorder="1"/>
    <xf numFmtId="0" fontId="12" fillId="0" borderId="7" xfId="10" applyBorder="1" applyAlignment="1">
      <alignment wrapText="1"/>
    </xf>
    <xf numFmtId="0" fontId="27" fillId="0" borderId="0" xfId="12" applyFill="1" applyBorder="1" applyAlignment="1">
      <alignment vertical="top" wrapText="1" readingOrder="1"/>
    </xf>
    <xf numFmtId="0" fontId="12" fillId="4" borderId="4" xfId="10" applyFill="1" applyBorder="1"/>
    <xf numFmtId="0" fontId="12" fillId="0" borderId="0" xfId="10" applyAlignment="1">
      <alignment wrapText="1"/>
    </xf>
    <xf numFmtId="0" fontId="6" fillId="0" borderId="4" xfId="4" applyFont="1" applyBorder="1" applyAlignment="1">
      <alignment vertical="top" readingOrder="1"/>
    </xf>
    <xf numFmtId="0" fontId="6" fillId="0" borderId="0" xfId="4" applyFont="1" applyAlignment="1">
      <alignment vertical="top" readingOrder="1"/>
    </xf>
    <xf numFmtId="0" fontId="6" fillId="0" borderId="5" xfId="4" applyFont="1" applyBorder="1" applyAlignment="1">
      <alignment vertical="top" readingOrder="1"/>
    </xf>
    <xf numFmtId="0" fontId="6" fillId="0" borderId="4" xfId="10" applyFont="1" applyBorder="1" applyAlignment="1">
      <alignment horizontal="left" vertical="top"/>
    </xf>
    <xf numFmtId="0" fontId="6" fillId="0" borderId="0" xfId="10" applyFont="1" applyAlignment="1">
      <alignment horizontal="left" vertical="top" readingOrder="1"/>
    </xf>
    <xf numFmtId="2" fontId="6" fillId="0" borderId="0" xfId="10" applyNumberFormat="1" applyFont="1" applyAlignment="1">
      <alignment horizontal="left" vertical="top" readingOrder="1"/>
    </xf>
    <xf numFmtId="3" fontId="6" fillId="2" borderId="20" xfId="2" applyNumberFormat="1" applyFont="1" applyFill="1" applyBorder="1" applyAlignment="1">
      <alignment vertical="top"/>
    </xf>
    <xf numFmtId="3" fontId="5" fillId="2" borderId="0" xfId="2" applyNumberFormat="1" applyFont="1" applyFill="1" applyAlignment="1">
      <alignment horizontal="left" vertical="top"/>
    </xf>
    <xf numFmtId="0" fontId="6" fillId="2" borderId="23" xfId="2" applyFont="1" applyFill="1" applyBorder="1" applyAlignment="1">
      <alignment horizontal="left" vertical="top"/>
    </xf>
    <xf numFmtId="3" fontId="5" fillId="2" borderId="0" xfId="2" applyNumberFormat="1" applyFont="1" applyFill="1" applyAlignment="1">
      <alignment horizontal="left" vertical="top" readingOrder="1"/>
    </xf>
    <xf numFmtId="0" fontId="5" fillId="2" borderId="24" xfId="2" applyFont="1" applyFill="1" applyBorder="1" applyAlignment="1">
      <alignment horizontal="center" vertical="top" readingOrder="1"/>
    </xf>
    <xf numFmtId="3" fontId="5" fillId="2" borderId="6" xfId="2" applyNumberFormat="1" applyFont="1" applyFill="1" applyBorder="1" applyAlignment="1">
      <alignment horizontal="center" vertical="top" readingOrder="1"/>
    </xf>
    <xf numFmtId="2" fontId="5" fillId="2" borderId="7" xfId="2" applyNumberFormat="1" applyFont="1" applyFill="1" applyBorder="1" applyAlignment="1">
      <alignment horizontal="center" vertical="top" wrapText="1" readingOrder="1"/>
    </xf>
    <xf numFmtId="2" fontId="5" fillId="2" borderId="6" xfId="2" applyNumberFormat="1" applyFont="1" applyFill="1" applyBorder="1" applyAlignment="1">
      <alignment horizontal="center" vertical="top" wrapText="1" readingOrder="1"/>
    </xf>
    <xf numFmtId="0" fontId="5" fillId="2" borderId="25" xfId="2" applyFont="1" applyFill="1" applyBorder="1" applyAlignment="1">
      <alignment horizontal="center" vertical="top" readingOrder="1"/>
    </xf>
    <xf numFmtId="0" fontId="5" fillId="2" borderId="22" xfId="2" applyFont="1" applyFill="1" applyBorder="1"/>
    <xf numFmtId="3" fontId="5" fillId="2" borderId="4" xfId="2" applyNumberFormat="1" applyFont="1" applyFill="1" applyBorder="1" applyAlignment="1">
      <alignment horizontal="center" vertical="top" readingOrder="1"/>
    </xf>
    <xf numFmtId="2" fontId="5" fillId="2" borderId="10" xfId="2" applyNumberFormat="1" applyFont="1" applyFill="1" applyBorder="1" applyAlignment="1">
      <alignment horizontal="center" vertical="top" wrapText="1" readingOrder="1"/>
    </xf>
    <xf numFmtId="2" fontId="5" fillId="2" borderId="4" xfId="2" applyNumberFormat="1" applyFont="1" applyFill="1" applyBorder="1" applyAlignment="1">
      <alignment horizontal="center" vertical="top" wrapText="1" readingOrder="1"/>
    </xf>
    <xf numFmtId="0" fontId="5" fillId="2" borderId="26" xfId="2" applyFont="1" applyFill="1" applyBorder="1" applyAlignment="1">
      <alignment horizontal="center" vertical="top" readingOrder="1"/>
    </xf>
    <xf numFmtId="0" fontId="6" fillId="2" borderId="22" xfId="2" applyFont="1" applyFill="1" applyBorder="1"/>
    <xf numFmtId="0" fontId="6" fillId="2" borderId="4" xfId="2" applyFont="1" applyFill="1" applyBorder="1" applyAlignment="1">
      <alignment horizontal="center" vertical="top" readingOrder="1"/>
    </xf>
    <xf numFmtId="3" fontId="6" fillId="2" borderId="4" xfId="2" applyNumberFormat="1" applyFont="1" applyFill="1" applyBorder="1" applyAlignment="1">
      <alignment horizontal="right" vertical="top" readingOrder="1"/>
    </xf>
    <xf numFmtId="0" fontId="6" fillId="0" borderId="4" xfId="2" applyFont="1" applyBorder="1" applyAlignment="1">
      <alignment horizontal="right" vertical="top" wrapText="1" readingOrder="1"/>
    </xf>
    <xf numFmtId="4" fontId="6" fillId="2" borderId="10" xfId="2" applyNumberFormat="1" applyFont="1" applyFill="1" applyBorder="1"/>
    <xf numFmtId="4" fontId="6" fillId="2" borderId="4" xfId="2" applyNumberFormat="1" applyFont="1" applyFill="1" applyBorder="1"/>
    <xf numFmtId="0" fontId="6" fillId="2" borderId="26" xfId="2" applyFont="1" applyFill="1" applyBorder="1" applyAlignment="1">
      <alignment horizontal="center" vertical="top" readingOrder="1"/>
    </xf>
    <xf numFmtId="4" fontId="28" fillId="0" borderId="22" xfId="2" applyNumberFormat="1" applyFont="1" applyBorder="1"/>
    <xf numFmtId="166" fontId="6" fillId="2" borderId="4" xfId="9" applyNumberFormat="1" applyFont="1" applyFill="1" applyBorder="1" applyAlignment="1">
      <alignment horizontal="right"/>
    </xf>
    <xf numFmtId="4" fontId="28" fillId="0" borderId="6" xfId="2" applyNumberFormat="1" applyFont="1" applyBorder="1"/>
    <xf numFmtId="4" fontId="28" fillId="0" borderId="10" xfId="2" applyNumberFormat="1" applyFont="1" applyBorder="1"/>
    <xf numFmtId="0" fontId="6" fillId="2" borderId="23" xfId="2" applyFont="1" applyFill="1" applyBorder="1" applyAlignment="1">
      <alignment horizontal="center" vertical="top" readingOrder="1"/>
    </xf>
    <xf numFmtId="0" fontId="28" fillId="2" borderId="22" xfId="2" applyFont="1" applyFill="1" applyBorder="1"/>
    <xf numFmtId="166" fontId="6" fillId="2" borderId="4" xfId="9" applyNumberFormat="1" applyFont="1" applyFill="1" applyBorder="1" applyAlignment="1"/>
    <xf numFmtId="4" fontId="5" fillId="0" borderId="4" xfId="2" applyNumberFormat="1" applyFont="1" applyBorder="1"/>
    <xf numFmtId="4" fontId="5" fillId="0" borderId="10" xfId="2" applyNumberFormat="1" applyFont="1" applyBorder="1"/>
    <xf numFmtId="0" fontId="5" fillId="2" borderId="23" xfId="2" applyFont="1" applyFill="1" applyBorder="1" applyAlignment="1">
      <alignment horizontal="center" vertical="top" readingOrder="1"/>
    </xf>
    <xf numFmtId="0" fontId="11" fillId="2" borderId="22" xfId="2" applyFont="1" applyFill="1" applyBorder="1"/>
    <xf numFmtId="4" fontId="6" fillId="0" borderId="4" xfId="2" applyNumberFormat="1" applyFont="1" applyBorder="1"/>
    <xf numFmtId="0" fontId="6" fillId="0" borderId="22" xfId="2" applyFont="1" applyBorder="1"/>
    <xf numFmtId="0" fontId="5" fillId="0" borderId="22" xfId="2" applyFont="1" applyBorder="1"/>
    <xf numFmtId="4" fontId="5" fillId="0" borderId="6" xfId="2" applyNumberFormat="1" applyFont="1" applyBorder="1"/>
    <xf numFmtId="4" fontId="6" fillId="0" borderId="10" xfId="2" applyNumberFormat="1" applyFont="1" applyBorder="1"/>
    <xf numFmtId="4" fontId="5" fillId="0" borderId="7" xfId="2" applyNumberFormat="1" applyFont="1" applyBorder="1"/>
    <xf numFmtId="3" fontId="6" fillId="2" borderId="4" xfId="9" applyNumberFormat="1" applyFont="1" applyFill="1" applyBorder="1" applyAlignment="1"/>
    <xf numFmtId="4" fontId="6" fillId="2" borderId="4" xfId="9" applyNumberFormat="1" applyFont="1" applyFill="1" applyBorder="1" applyAlignment="1"/>
    <xf numFmtId="0" fontId="6" fillId="2" borderId="10" xfId="2" applyFont="1" applyFill="1" applyBorder="1"/>
    <xf numFmtId="164" fontId="6" fillId="2" borderId="26" xfId="2" applyNumberFormat="1" applyFont="1" applyFill="1" applyBorder="1" applyAlignment="1">
      <alignment horizontal="left"/>
    </xf>
    <xf numFmtId="0" fontId="5" fillId="2" borderId="27" xfId="2" applyFont="1" applyFill="1" applyBorder="1"/>
    <xf numFmtId="0" fontId="5" fillId="2" borderId="11" xfId="2" applyFont="1" applyFill="1" applyBorder="1"/>
    <xf numFmtId="3" fontId="5" fillId="2" borderId="11" xfId="2" applyNumberFormat="1" applyFont="1" applyFill="1" applyBorder="1"/>
    <xf numFmtId="4" fontId="5" fillId="2" borderId="6" xfId="9" applyNumberFormat="1" applyFont="1" applyFill="1" applyBorder="1"/>
    <xf numFmtId="4" fontId="5" fillId="2" borderId="11" xfId="9" applyNumberFormat="1" applyFont="1" applyFill="1" applyBorder="1"/>
    <xf numFmtId="0" fontId="5" fillId="2" borderId="28" xfId="2" applyFont="1" applyFill="1" applyBorder="1" applyAlignment="1">
      <alignment horizontal="left"/>
    </xf>
    <xf numFmtId="164" fontId="5" fillId="2" borderId="0" xfId="9" applyFont="1" applyFill="1" applyBorder="1"/>
    <xf numFmtId="2" fontId="5" fillId="2" borderId="0" xfId="2" applyNumberFormat="1" applyFont="1" applyFill="1"/>
    <xf numFmtId="2" fontId="5" fillId="2" borderId="23" xfId="2" applyNumberFormat="1" applyFont="1" applyFill="1" applyBorder="1" applyAlignment="1">
      <alignment horizontal="left"/>
    </xf>
    <xf numFmtId="0" fontId="6" fillId="0" borderId="22" xfId="4" applyFont="1" applyBorder="1" applyAlignment="1">
      <alignment horizontal="left"/>
    </xf>
    <xf numFmtId="0" fontId="6" fillId="0" borderId="23" xfId="4" applyFont="1" applyBorder="1" applyAlignment="1">
      <alignment horizontal="left"/>
    </xf>
    <xf numFmtId="4" fontId="6" fillId="5" borderId="0" xfId="3" applyNumberFormat="1" applyFont="1" applyFill="1"/>
    <xf numFmtId="0" fontId="6" fillId="0" borderId="22" xfId="4" applyFont="1" applyBorder="1" applyAlignment="1">
      <alignment horizontal="left"/>
    </xf>
    <xf numFmtId="0" fontId="6" fillId="0" borderId="23" xfId="4" applyFont="1" applyBorder="1" applyAlignment="1">
      <alignment horizontal="left"/>
    </xf>
    <xf numFmtId="3" fontId="12" fillId="5" borderId="0" xfId="10" applyNumberFormat="1" applyFill="1"/>
    <xf numFmtId="4" fontId="28" fillId="0" borderId="4" xfId="2" applyNumberFormat="1" applyFont="1" applyBorder="1"/>
    <xf numFmtId="4" fontId="11" fillId="0" borderId="22" xfId="2" applyNumberFormat="1" applyFont="1" applyBorder="1"/>
    <xf numFmtId="4" fontId="11" fillId="0" borderId="4" xfId="2" applyNumberFormat="1" applyFont="1" applyBorder="1"/>
    <xf numFmtId="10" fontId="6" fillId="5" borderId="0" xfId="1" applyNumberFormat="1" applyFont="1" applyFill="1"/>
    <xf numFmtId="0" fontId="6" fillId="5" borderId="0" xfId="3" applyFont="1" applyFill="1" applyAlignment="1">
      <alignment horizontal="left"/>
    </xf>
    <xf numFmtId="4" fontId="28" fillId="0" borderId="7" xfId="2" applyNumberFormat="1" applyFont="1" applyBorder="1"/>
    <xf numFmtId="4" fontId="28" fillId="0" borderId="5" xfId="2" applyNumberFormat="1" applyFont="1" applyBorder="1"/>
    <xf numFmtId="4" fontId="5" fillId="0" borderId="5" xfId="2" applyNumberFormat="1" applyFont="1" applyBorder="1"/>
    <xf numFmtId="4" fontId="6" fillId="2" borderId="5" xfId="2" applyNumberFormat="1" applyFont="1" applyFill="1" applyBorder="1"/>
    <xf numFmtId="4" fontId="12" fillId="5" borderId="0" xfId="10" applyNumberFormat="1" applyFill="1"/>
    <xf numFmtId="2" fontId="12" fillId="5" borderId="0" xfId="10" applyNumberFormat="1" applyFill="1"/>
    <xf numFmtId="3" fontId="6" fillId="2" borderId="4" xfId="2" applyNumberFormat="1" applyFont="1" applyFill="1" applyBorder="1" applyAlignment="1">
      <alignment horizontal="center" vertical="top" readingOrder="1"/>
    </xf>
    <xf numFmtId="4" fontId="5" fillId="2" borderId="10" xfId="9" applyNumberFormat="1" applyFont="1" applyFill="1" applyBorder="1"/>
    <xf numFmtId="49" fontId="9" fillId="3" borderId="0" xfId="10" applyNumberFormat="1" applyFont="1" applyFill="1" applyAlignment="1">
      <alignment horizontal="right"/>
    </xf>
    <xf numFmtId="4" fontId="5" fillId="2" borderId="4" xfId="9" applyNumberFormat="1" applyFont="1" applyFill="1" applyBorder="1"/>
    <xf numFmtId="4" fontId="5" fillId="2" borderId="1" xfId="9" applyNumberFormat="1" applyFont="1" applyFill="1" applyBorder="1"/>
    <xf numFmtId="4" fontId="6" fillId="2" borderId="4" xfId="9" applyNumberFormat="1" applyFont="1" applyFill="1" applyBorder="1"/>
    <xf numFmtId="4" fontId="6" fillId="2" borderId="10" xfId="9" applyNumberFormat="1" applyFont="1" applyFill="1" applyBorder="1"/>
    <xf numFmtId="4" fontId="6" fillId="2" borderId="12" xfId="9" applyNumberFormat="1" applyFont="1" applyFill="1" applyBorder="1"/>
    <xf numFmtId="4" fontId="5" fillId="2" borderId="7" xfId="9" applyNumberFormat="1" applyFont="1" applyFill="1" applyBorder="1"/>
    <xf numFmtId="164" fontId="6" fillId="2" borderId="4" xfId="2" applyNumberFormat="1" applyFont="1" applyFill="1" applyBorder="1"/>
    <xf numFmtId="164" fontId="6" fillId="2" borderId="10" xfId="9" applyFont="1" applyFill="1" applyBorder="1" applyAlignment="1"/>
    <xf numFmtId="164" fontId="6" fillId="2" borderId="23" xfId="2" applyNumberFormat="1" applyFont="1" applyFill="1" applyBorder="1" applyAlignment="1">
      <alignment horizontal="left"/>
    </xf>
    <xf numFmtId="164" fontId="6" fillId="5" borderId="0" xfId="3" applyNumberFormat="1" applyFont="1" applyFill="1"/>
  </cellXfs>
  <cellStyles count="13">
    <cellStyle name="Comma 2" xfId="5" xr:uid="{827A6E8D-BE72-476C-9101-537846DF8D4B}"/>
    <cellStyle name="Comma 3" xfId="9" xr:uid="{00DBD641-190D-4AAC-A8AC-84FF4792D9C6}"/>
    <cellStyle name="Comma 3 2" xfId="11" xr:uid="{04AB8517-8EF2-47D7-99F5-3E2C7BFC216F}"/>
    <cellStyle name="Hyperlink" xfId="8" builtinId="8"/>
    <cellStyle name="Hyperlink 2" xfId="12" xr:uid="{4EEFE2B5-2371-48D7-9DFE-A3DD3E36EB02}"/>
    <cellStyle name="Normal" xfId="0" builtinId="0"/>
    <cellStyle name="Normal 2" xfId="2" xr:uid="{64A6DE44-833B-4420-A81A-03AE03147CA5}"/>
    <cellStyle name="Normal 3" xfId="4" xr:uid="{10959ED5-C892-4501-90FD-43E32958FEA5}"/>
    <cellStyle name="Normal 3 2" xfId="10" xr:uid="{68D31698-1FF4-4BAB-A8FF-474978533423}"/>
    <cellStyle name="Normal 4" xfId="7" xr:uid="{3ABAA294-DE02-458E-A8CE-5E3D0C32ABCA}"/>
    <cellStyle name="Normal_PORTFOLIOS AS ON 30 Sep 2011" xfId="3" xr:uid="{1D48E858-6B5B-4369-A101-D6E3B2806640}"/>
    <cellStyle name="Percent" xfId="1" builtinId="5"/>
    <cellStyle name="Percent 2" xfId="6" xr:uid="{9B61DC43-776B-44E7-9F45-96BA05972BFC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B2107-A6E3-4B03-96E1-D3751F46B7FC}">
  <sheetPr>
    <pageSetUpPr fitToPage="1"/>
  </sheetPr>
  <dimension ref="A1:K105"/>
  <sheetViews>
    <sheetView showGridLines="0" tabSelected="1" view="pageBreakPreview" topLeftCell="B6" zoomScaleNormal="100" zoomScaleSheetLayoutView="100" workbookViewId="0">
      <selection activeCell="B11" sqref="B11"/>
    </sheetView>
  </sheetViews>
  <sheetFormatPr defaultRowHeight="15" x14ac:dyDescent="0.25"/>
  <cols>
    <col min="1" max="1" width="9.140625" style="70" hidden="1" customWidth="1"/>
    <col min="2" max="2" width="74" style="70" customWidth="1"/>
    <col min="3" max="3" width="17.28515625" style="70" customWidth="1"/>
    <col min="4" max="4" width="18.42578125" style="70" customWidth="1"/>
    <col min="5" max="5" width="23" style="70" customWidth="1"/>
    <col min="6" max="7" width="15.42578125" style="70" customWidth="1"/>
    <col min="8" max="8" width="16" style="74" bestFit="1" customWidth="1"/>
    <col min="9" max="9" width="15.140625" style="1" bestFit="1" customWidth="1"/>
    <col min="10" max="10" width="19.140625" style="2" bestFit="1" customWidth="1"/>
    <col min="11" max="11" width="9.42578125" style="70" bestFit="1" customWidth="1"/>
    <col min="12" max="256" width="9.140625" style="70"/>
    <col min="257" max="257" width="0" style="70" hidden="1" customWidth="1"/>
    <col min="258" max="258" width="74" style="70" customWidth="1"/>
    <col min="259" max="259" width="17.28515625" style="70" customWidth="1"/>
    <col min="260" max="260" width="18.42578125" style="70" customWidth="1"/>
    <col min="261" max="261" width="23" style="70" customWidth="1"/>
    <col min="262" max="263" width="15.42578125" style="70" customWidth="1"/>
    <col min="264" max="264" width="16" style="70" bestFit="1" customWidth="1"/>
    <col min="265" max="265" width="15.140625" style="70" bestFit="1" customWidth="1"/>
    <col min="266" max="266" width="19.140625" style="70" bestFit="1" customWidth="1"/>
    <col min="267" max="267" width="9.42578125" style="70" bestFit="1" customWidth="1"/>
    <col min="268" max="512" width="9.140625" style="70"/>
    <col min="513" max="513" width="0" style="70" hidden="1" customWidth="1"/>
    <col min="514" max="514" width="74" style="70" customWidth="1"/>
    <col min="515" max="515" width="17.28515625" style="70" customWidth="1"/>
    <col min="516" max="516" width="18.42578125" style="70" customWidth="1"/>
    <col min="517" max="517" width="23" style="70" customWidth="1"/>
    <col min="518" max="519" width="15.42578125" style="70" customWidth="1"/>
    <col min="520" max="520" width="16" style="70" bestFit="1" customWidth="1"/>
    <col min="521" max="521" width="15.140625" style="70" bestFit="1" customWidth="1"/>
    <col min="522" max="522" width="19.140625" style="70" bestFit="1" customWidth="1"/>
    <col min="523" max="523" width="9.42578125" style="70" bestFit="1" customWidth="1"/>
    <col min="524" max="768" width="9.140625" style="70"/>
    <col min="769" max="769" width="0" style="70" hidden="1" customWidth="1"/>
    <col min="770" max="770" width="74" style="70" customWidth="1"/>
    <col min="771" max="771" width="17.28515625" style="70" customWidth="1"/>
    <col min="772" max="772" width="18.42578125" style="70" customWidth="1"/>
    <col min="773" max="773" width="23" style="70" customWidth="1"/>
    <col min="774" max="775" width="15.42578125" style="70" customWidth="1"/>
    <col min="776" max="776" width="16" style="70" bestFit="1" customWidth="1"/>
    <col min="777" max="777" width="15.140625" style="70" bestFit="1" customWidth="1"/>
    <col min="778" max="778" width="19.140625" style="70" bestFit="1" customWidth="1"/>
    <col min="779" max="779" width="9.42578125" style="70" bestFit="1" customWidth="1"/>
    <col min="780" max="1024" width="9.140625" style="70"/>
    <col min="1025" max="1025" width="0" style="70" hidden="1" customWidth="1"/>
    <col min="1026" max="1026" width="74" style="70" customWidth="1"/>
    <col min="1027" max="1027" width="17.28515625" style="70" customWidth="1"/>
    <col min="1028" max="1028" width="18.42578125" style="70" customWidth="1"/>
    <col min="1029" max="1029" width="23" style="70" customWidth="1"/>
    <col min="1030" max="1031" width="15.42578125" style="70" customWidth="1"/>
    <col min="1032" max="1032" width="16" style="70" bestFit="1" customWidth="1"/>
    <col min="1033" max="1033" width="15.140625" style="70" bestFit="1" customWidth="1"/>
    <col min="1034" max="1034" width="19.140625" style="70" bestFit="1" customWidth="1"/>
    <col min="1035" max="1035" width="9.42578125" style="70" bestFit="1" customWidth="1"/>
    <col min="1036" max="1280" width="9.140625" style="70"/>
    <col min="1281" max="1281" width="0" style="70" hidden="1" customWidth="1"/>
    <col min="1282" max="1282" width="74" style="70" customWidth="1"/>
    <col min="1283" max="1283" width="17.28515625" style="70" customWidth="1"/>
    <col min="1284" max="1284" width="18.42578125" style="70" customWidth="1"/>
    <col min="1285" max="1285" width="23" style="70" customWidth="1"/>
    <col min="1286" max="1287" width="15.42578125" style="70" customWidth="1"/>
    <col min="1288" max="1288" width="16" style="70" bestFit="1" customWidth="1"/>
    <col min="1289" max="1289" width="15.140625" style="70" bestFit="1" customWidth="1"/>
    <col min="1290" max="1290" width="19.140625" style="70" bestFit="1" customWidth="1"/>
    <col min="1291" max="1291" width="9.42578125" style="70" bestFit="1" customWidth="1"/>
    <col min="1292" max="1536" width="9.140625" style="70"/>
    <col min="1537" max="1537" width="0" style="70" hidden="1" customWidth="1"/>
    <col min="1538" max="1538" width="74" style="70" customWidth="1"/>
    <col min="1539" max="1539" width="17.28515625" style="70" customWidth="1"/>
    <col min="1540" max="1540" width="18.42578125" style="70" customWidth="1"/>
    <col min="1541" max="1541" width="23" style="70" customWidth="1"/>
    <col min="1542" max="1543" width="15.42578125" style="70" customWidth="1"/>
    <col min="1544" max="1544" width="16" style="70" bestFit="1" customWidth="1"/>
    <col min="1545" max="1545" width="15.140625" style="70" bestFit="1" customWidth="1"/>
    <col min="1546" max="1546" width="19.140625" style="70" bestFit="1" customWidth="1"/>
    <col min="1547" max="1547" width="9.42578125" style="70" bestFit="1" customWidth="1"/>
    <col min="1548" max="1792" width="9.140625" style="70"/>
    <col min="1793" max="1793" width="0" style="70" hidden="1" customWidth="1"/>
    <col min="1794" max="1794" width="74" style="70" customWidth="1"/>
    <col min="1795" max="1795" width="17.28515625" style="70" customWidth="1"/>
    <col min="1796" max="1796" width="18.42578125" style="70" customWidth="1"/>
    <col min="1797" max="1797" width="23" style="70" customWidth="1"/>
    <col min="1798" max="1799" width="15.42578125" style="70" customWidth="1"/>
    <col min="1800" max="1800" width="16" style="70" bestFit="1" customWidth="1"/>
    <col min="1801" max="1801" width="15.140625" style="70" bestFit="1" customWidth="1"/>
    <col min="1802" max="1802" width="19.140625" style="70" bestFit="1" customWidth="1"/>
    <col min="1803" max="1803" width="9.42578125" style="70" bestFit="1" customWidth="1"/>
    <col min="1804" max="2048" width="9.140625" style="70"/>
    <col min="2049" max="2049" width="0" style="70" hidden="1" customWidth="1"/>
    <col min="2050" max="2050" width="74" style="70" customWidth="1"/>
    <col min="2051" max="2051" width="17.28515625" style="70" customWidth="1"/>
    <col min="2052" max="2052" width="18.42578125" style="70" customWidth="1"/>
    <col min="2053" max="2053" width="23" style="70" customWidth="1"/>
    <col min="2054" max="2055" width="15.42578125" style="70" customWidth="1"/>
    <col min="2056" max="2056" width="16" style="70" bestFit="1" customWidth="1"/>
    <col min="2057" max="2057" width="15.140625" style="70" bestFit="1" customWidth="1"/>
    <col min="2058" max="2058" width="19.140625" style="70" bestFit="1" customWidth="1"/>
    <col min="2059" max="2059" width="9.42578125" style="70" bestFit="1" customWidth="1"/>
    <col min="2060" max="2304" width="9.140625" style="70"/>
    <col min="2305" max="2305" width="0" style="70" hidden="1" customWidth="1"/>
    <col min="2306" max="2306" width="74" style="70" customWidth="1"/>
    <col min="2307" max="2307" width="17.28515625" style="70" customWidth="1"/>
    <col min="2308" max="2308" width="18.42578125" style="70" customWidth="1"/>
    <col min="2309" max="2309" width="23" style="70" customWidth="1"/>
    <col min="2310" max="2311" width="15.42578125" style="70" customWidth="1"/>
    <col min="2312" max="2312" width="16" style="70" bestFit="1" customWidth="1"/>
    <col min="2313" max="2313" width="15.140625" style="70" bestFit="1" customWidth="1"/>
    <col min="2314" max="2314" width="19.140625" style="70" bestFit="1" customWidth="1"/>
    <col min="2315" max="2315" width="9.42578125" style="70" bestFit="1" customWidth="1"/>
    <col min="2316" max="2560" width="9.140625" style="70"/>
    <col min="2561" max="2561" width="0" style="70" hidden="1" customWidth="1"/>
    <col min="2562" max="2562" width="74" style="70" customWidth="1"/>
    <col min="2563" max="2563" width="17.28515625" style="70" customWidth="1"/>
    <col min="2564" max="2564" width="18.42578125" style="70" customWidth="1"/>
    <col min="2565" max="2565" width="23" style="70" customWidth="1"/>
    <col min="2566" max="2567" width="15.42578125" style="70" customWidth="1"/>
    <col min="2568" max="2568" width="16" style="70" bestFit="1" customWidth="1"/>
    <col min="2569" max="2569" width="15.140625" style="70" bestFit="1" customWidth="1"/>
    <col min="2570" max="2570" width="19.140625" style="70" bestFit="1" customWidth="1"/>
    <col min="2571" max="2571" width="9.42578125" style="70" bestFit="1" customWidth="1"/>
    <col min="2572" max="2816" width="9.140625" style="70"/>
    <col min="2817" max="2817" width="0" style="70" hidden="1" customWidth="1"/>
    <col min="2818" max="2818" width="74" style="70" customWidth="1"/>
    <col min="2819" max="2819" width="17.28515625" style="70" customWidth="1"/>
    <col min="2820" max="2820" width="18.42578125" style="70" customWidth="1"/>
    <col min="2821" max="2821" width="23" style="70" customWidth="1"/>
    <col min="2822" max="2823" width="15.42578125" style="70" customWidth="1"/>
    <col min="2824" max="2824" width="16" style="70" bestFit="1" customWidth="1"/>
    <col min="2825" max="2825" width="15.140625" style="70" bestFit="1" customWidth="1"/>
    <col min="2826" max="2826" width="19.140625" style="70" bestFit="1" customWidth="1"/>
    <col min="2827" max="2827" width="9.42578125" style="70" bestFit="1" customWidth="1"/>
    <col min="2828" max="3072" width="9.140625" style="70"/>
    <col min="3073" max="3073" width="0" style="70" hidden="1" customWidth="1"/>
    <col min="3074" max="3074" width="74" style="70" customWidth="1"/>
    <col min="3075" max="3075" width="17.28515625" style="70" customWidth="1"/>
    <col min="3076" max="3076" width="18.42578125" style="70" customWidth="1"/>
    <col min="3077" max="3077" width="23" style="70" customWidth="1"/>
    <col min="3078" max="3079" width="15.42578125" style="70" customWidth="1"/>
    <col min="3080" max="3080" width="16" style="70" bestFit="1" customWidth="1"/>
    <col min="3081" max="3081" width="15.140625" style="70" bestFit="1" customWidth="1"/>
    <col min="3082" max="3082" width="19.140625" style="70" bestFit="1" customWidth="1"/>
    <col min="3083" max="3083" width="9.42578125" style="70" bestFit="1" customWidth="1"/>
    <col min="3084" max="3328" width="9.140625" style="70"/>
    <col min="3329" max="3329" width="0" style="70" hidden="1" customWidth="1"/>
    <col min="3330" max="3330" width="74" style="70" customWidth="1"/>
    <col min="3331" max="3331" width="17.28515625" style="70" customWidth="1"/>
    <col min="3332" max="3332" width="18.42578125" style="70" customWidth="1"/>
    <col min="3333" max="3333" width="23" style="70" customWidth="1"/>
    <col min="3334" max="3335" width="15.42578125" style="70" customWidth="1"/>
    <col min="3336" max="3336" width="16" style="70" bestFit="1" customWidth="1"/>
    <col min="3337" max="3337" width="15.140625" style="70" bestFit="1" customWidth="1"/>
    <col min="3338" max="3338" width="19.140625" style="70" bestFit="1" customWidth="1"/>
    <col min="3339" max="3339" width="9.42578125" style="70" bestFit="1" customWidth="1"/>
    <col min="3340" max="3584" width="9.140625" style="70"/>
    <col min="3585" max="3585" width="0" style="70" hidden="1" customWidth="1"/>
    <col min="3586" max="3586" width="74" style="70" customWidth="1"/>
    <col min="3587" max="3587" width="17.28515625" style="70" customWidth="1"/>
    <col min="3588" max="3588" width="18.42578125" style="70" customWidth="1"/>
    <col min="3589" max="3589" width="23" style="70" customWidth="1"/>
    <col min="3590" max="3591" width="15.42578125" style="70" customWidth="1"/>
    <col min="3592" max="3592" width="16" style="70" bestFit="1" customWidth="1"/>
    <col min="3593" max="3593" width="15.140625" style="70" bestFit="1" customWidth="1"/>
    <col min="3594" max="3594" width="19.140625" style="70" bestFit="1" customWidth="1"/>
    <col min="3595" max="3595" width="9.42578125" style="70" bestFit="1" customWidth="1"/>
    <col min="3596" max="3840" width="9.140625" style="70"/>
    <col min="3841" max="3841" width="0" style="70" hidden="1" customWidth="1"/>
    <col min="3842" max="3842" width="74" style="70" customWidth="1"/>
    <col min="3843" max="3843" width="17.28515625" style="70" customWidth="1"/>
    <col min="3844" max="3844" width="18.42578125" style="70" customWidth="1"/>
    <col min="3845" max="3845" width="23" style="70" customWidth="1"/>
    <col min="3846" max="3847" width="15.42578125" style="70" customWidth="1"/>
    <col min="3848" max="3848" width="16" style="70" bestFit="1" customWidth="1"/>
    <col min="3849" max="3849" width="15.140625" style="70" bestFit="1" customWidth="1"/>
    <col min="3850" max="3850" width="19.140625" style="70" bestFit="1" customWidth="1"/>
    <col min="3851" max="3851" width="9.42578125" style="70" bestFit="1" customWidth="1"/>
    <col min="3852" max="4096" width="9.140625" style="70"/>
    <col min="4097" max="4097" width="0" style="70" hidden="1" customWidth="1"/>
    <col min="4098" max="4098" width="74" style="70" customWidth="1"/>
    <col min="4099" max="4099" width="17.28515625" style="70" customWidth="1"/>
    <col min="4100" max="4100" width="18.42578125" style="70" customWidth="1"/>
    <col min="4101" max="4101" width="23" style="70" customWidth="1"/>
    <col min="4102" max="4103" width="15.42578125" style="70" customWidth="1"/>
    <col min="4104" max="4104" width="16" style="70" bestFit="1" customWidth="1"/>
    <col min="4105" max="4105" width="15.140625" style="70" bestFit="1" customWidth="1"/>
    <col min="4106" max="4106" width="19.140625" style="70" bestFit="1" customWidth="1"/>
    <col min="4107" max="4107" width="9.42578125" style="70" bestFit="1" customWidth="1"/>
    <col min="4108" max="4352" width="9.140625" style="70"/>
    <col min="4353" max="4353" width="0" style="70" hidden="1" customWidth="1"/>
    <col min="4354" max="4354" width="74" style="70" customWidth="1"/>
    <col min="4355" max="4355" width="17.28515625" style="70" customWidth="1"/>
    <col min="4356" max="4356" width="18.42578125" style="70" customWidth="1"/>
    <col min="4357" max="4357" width="23" style="70" customWidth="1"/>
    <col min="4358" max="4359" width="15.42578125" style="70" customWidth="1"/>
    <col min="4360" max="4360" width="16" style="70" bestFit="1" customWidth="1"/>
    <col min="4361" max="4361" width="15.140625" style="70" bestFit="1" customWidth="1"/>
    <col min="4362" max="4362" width="19.140625" style="70" bestFit="1" customWidth="1"/>
    <col min="4363" max="4363" width="9.42578125" style="70" bestFit="1" customWidth="1"/>
    <col min="4364" max="4608" width="9.140625" style="70"/>
    <col min="4609" max="4609" width="0" style="70" hidden="1" customWidth="1"/>
    <col min="4610" max="4610" width="74" style="70" customWidth="1"/>
    <col min="4611" max="4611" width="17.28515625" style="70" customWidth="1"/>
    <col min="4612" max="4612" width="18.42578125" style="70" customWidth="1"/>
    <col min="4613" max="4613" width="23" style="70" customWidth="1"/>
    <col min="4614" max="4615" width="15.42578125" style="70" customWidth="1"/>
    <col min="4616" max="4616" width="16" style="70" bestFit="1" customWidth="1"/>
    <col min="4617" max="4617" width="15.140625" style="70" bestFit="1" customWidth="1"/>
    <col min="4618" max="4618" width="19.140625" style="70" bestFit="1" customWidth="1"/>
    <col min="4619" max="4619" width="9.42578125" style="70" bestFit="1" customWidth="1"/>
    <col min="4620" max="4864" width="9.140625" style="70"/>
    <col min="4865" max="4865" width="0" style="70" hidden="1" customWidth="1"/>
    <col min="4866" max="4866" width="74" style="70" customWidth="1"/>
    <col min="4867" max="4867" width="17.28515625" style="70" customWidth="1"/>
    <col min="4868" max="4868" width="18.42578125" style="70" customWidth="1"/>
    <col min="4869" max="4869" width="23" style="70" customWidth="1"/>
    <col min="4870" max="4871" width="15.42578125" style="70" customWidth="1"/>
    <col min="4872" max="4872" width="16" style="70" bestFit="1" customWidth="1"/>
    <col min="4873" max="4873" width="15.140625" style="70" bestFit="1" customWidth="1"/>
    <col min="4874" max="4874" width="19.140625" style="70" bestFit="1" customWidth="1"/>
    <col min="4875" max="4875" width="9.42578125" style="70" bestFit="1" customWidth="1"/>
    <col min="4876" max="5120" width="9.140625" style="70"/>
    <col min="5121" max="5121" width="0" style="70" hidden="1" customWidth="1"/>
    <col min="5122" max="5122" width="74" style="70" customWidth="1"/>
    <col min="5123" max="5123" width="17.28515625" style="70" customWidth="1"/>
    <col min="5124" max="5124" width="18.42578125" style="70" customWidth="1"/>
    <col min="5125" max="5125" width="23" style="70" customWidth="1"/>
    <col min="5126" max="5127" width="15.42578125" style="70" customWidth="1"/>
    <col min="5128" max="5128" width="16" style="70" bestFit="1" customWidth="1"/>
    <col min="5129" max="5129" width="15.140625" style="70" bestFit="1" customWidth="1"/>
    <col min="5130" max="5130" width="19.140625" style="70" bestFit="1" customWidth="1"/>
    <col min="5131" max="5131" width="9.42578125" style="70" bestFit="1" customWidth="1"/>
    <col min="5132" max="5376" width="9.140625" style="70"/>
    <col min="5377" max="5377" width="0" style="70" hidden="1" customWidth="1"/>
    <col min="5378" max="5378" width="74" style="70" customWidth="1"/>
    <col min="5379" max="5379" width="17.28515625" style="70" customWidth="1"/>
    <col min="5380" max="5380" width="18.42578125" style="70" customWidth="1"/>
    <col min="5381" max="5381" width="23" style="70" customWidth="1"/>
    <col min="5382" max="5383" width="15.42578125" style="70" customWidth="1"/>
    <col min="5384" max="5384" width="16" style="70" bestFit="1" customWidth="1"/>
    <col min="5385" max="5385" width="15.140625" style="70" bestFit="1" customWidth="1"/>
    <col min="5386" max="5386" width="19.140625" style="70" bestFit="1" customWidth="1"/>
    <col min="5387" max="5387" width="9.42578125" style="70" bestFit="1" customWidth="1"/>
    <col min="5388" max="5632" width="9.140625" style="70"/>
    <col min="5633" max="5633" width="0" style="70" hidden="1" customWidth="1"/>
    <col min="5634" max="5634" width="74" style="70" customWidth="1"/>
    <col min="5635" max="5635" width="17.28515625" style="70" customWidth="1"/>
    <col min="5636" max="5636" width="18.42578125" style="70" customWidth="1"/>
    <col min="5637" max="5637" width="23" style="70" customWidth="1"/>
    <col min="5638" max="5639" width="15.42578125" style="70" customWidth="1"/>
    <col min="5640" max="5640" width="16" style="70" bestFit="1" customWidth="1"/>
    <col min="5641" max="5641" width="15.140625" style="70" bestFit="1" customWidth="1"/>
    <col min="5642" max="5642" width="19.140625" style="70" bestFit="1" customWidth="1"/>
    <col min="5643" max="5643" width="9.42578125" style="70" bestFit="1" customWidth="1"/>
    <col min="5644" max="5888" width="9.140625" style="70"/>
    <col min="5889" max="5889" width="0" style="70" hidden="1" customWidth="1"/>
    <col min="5890" max="5890" width="74" style="70" customWidth="1"/>
    <col min="5891" max="5891" width="17.28515625" style="70" customWidth="1"/>
    <col min="5892" max="5892" width="18.42578125" style="70" customWidth="1"/>
    <col min="5893" max="5893" width="23" style="70" customWidth="1"/>
    <col min="5894" max="5895" width="15.42578125" style="70" customWidth="1"/>
    <col min="5896" max="5896" width="16" style="70" bestFit="1" customWidth="1"/>
    <col min="5897" max="5897" width="15.140625" style="70" bestFit="1" customWidth="1"/>
    <col min="5898" max="5898" width="19.140625" style="70" bestFit="1" customWidth="1"/>
    <col min="5899" max="5899" width="9.42578125" style="70" bestFit="1" customWidth="1"/>
    <col min="5900" max="6144" width="9.140625" style="70"/>
    <col min="6145" max="6145" width="0" style="70" hidden="1" customWidth="1"/>
    <col min="6146" max="6146" width="74" style="70" customWidth="1"/>
    <col min="6147" max="6147" width="17.28515625" style="70" customWidth="1"/>
    <col min="6148" max="6148" width="18.42578125" style="70" customWidth="1"/>
    <col min="6149" max="6149" width="23" style="70" customWidth="1"/>
    <col min="6150" max="6151" width="15.42578125" style="70" customWidth="1"/>
    <col min="6152" max="6152" width="16" style="70" bestFit="1" customWidth="1"/>
    <col min="6153" max="6153" width="15.140625" style="70" bestFit="1" customWidth="1"/>
    <col min="6154" max="6154" width="19.140625" style="70" bestFit="1" customWidth="1"/>
    <col min="6155" max="6155" width="9.42578125" style="70" bestFit="1" customWidth="1"/>
    <col min="6156" max="6400" width="9.140625" style="70"/>
    <col min="6401" max="6401" width="0" style="70" hidden="1" customWidth="1"/>
    <col min="6402" max="6402" width="74" style="70" customWidth="1"/>
    <col min="6403" max="6403" width="17.28515625" style="70" customWidth="1"/>
    <col min="6404" max="6404" width="18.42578125" style="70" customWidth="1"/>
    <col min="6405" max="6405" width="23" style="70" customWidth="1"/>
    <col min="6406" max="6407" width="15.42578125" style="70" customWidth="1"/>
    <col min="6408" max="6408" width="16" style="70" bestFit="1" customWidth="1"/>
    <col min="6409" max="6409" width="15.140625" style="70" bestFit="1" customWidth="1"/>
    <col min="6410" max="6410" width="19.140625" style="70" bestFit="1" customWidth="1"/>
    <col min="6411" max="6411" width="9.42578125" style="70" bestFit="1" customWidth="1"/>
    <col min="6412" max="6656" width="9.140625" style="70"/>
    <col min="6657" max="6657" width="0" style="70" hidden="1" customWidth="1"/>
    <col min="6658" max="6658" width="74" style="70" customWidth="1"/>
    <col min="6659" max="6659" width="17.28515625" style="70" customWidth="1"/>
    <col min="6660" max="6660" width="18.42578125" style="70" customWidth="1"/>
    <col min="6661" max="6661" width="23" style="70" customWidth="1"/>
    <col min="6662" max="6663" width="15.42578125" style="70" customWidth="1"/>
    <col min="6664" max="6664" width="16" style="70" bestFit="1" customWidth="1"/>
    <col min="6665" max="6665" width="15.140625" style="70" bestFit="1" customWidth="1"/>
    <col min="6666" max="6666" width="19.140625" style="70" bestFit="1" customWidth="1"/>
    <col min="6667" max="6667" width="9.42578125" style="70" bestFit="1" customWidth="1"/>
    <col min="6668" max="6912" width="9.140625" style="70"/>
    <col min="6913" max="6913" width="0" style="70" hidden="1" customWidth="1"/>
    <col min="6914" max="6914" width="74" style="70" customWidth="1"/>
    <col min="6915" max="6915" width="17.28515625" style="70" customWidth="1"/>
    <col min="6916" max="6916" width="18.42578125" style="70" customWidth="1"/>
    <col min="6917" max="6917" width="23" style="70" customWidth="1"/>
    <col min="6918" max="6919" width="15.42578125" style="70" customWidth="1"/>
    <col min="6920" max="6920" width="16" style="70" bestFit="1" customWidth="1"/>
    <col min="6921" max="6921" width="15.140625" style="70" bestFit="1" customWidth="1"/>
    <col min="6922" max="6922" width="19.140625" style="70" bestFit="1" customWidth="1"/>
    <col min="6923" max="6923" width="9.42578125" style="70" bestFit="1" customWidth="1"/>
    <col min="6924" max="7168" width="9.140625" style="70"/>
    <col min="7169" max="7169" width="0" style="70" hidden="1" customWidth="1"/>
    <col min="7170" max="7170" width="74" style="70" customWidth="1"/>
    <col min="7171" max="7171" width="17.28515625" style="70" customWidth="1"/>
    <col min="7172" max="7172" width="18.42578125" style="70" customWidth="1"/>
    <col min="7173" max="7173" width="23" style="70" customWidth="1"/>
    <col min="7174" max="7175" width="15.42578125" style="70" customWidth="1"/>
    <col min="7176" max="7176" width="16" style="70" bestFit="1" customWidth="1"/>
    <col min="7177" max="7177" width="15.140625" style="70" bestFit="1" customWidth="1"/>
    <col min="7178" max="7178" width="19.140625" style="70" bestFit="1" customWidth="1"/>
    <col min="7179" max="7179" width="9.42578125" style="70" bestFit="1" customWidth="1"/>
    <col min="7180" max="7424" width="9.140625" style="70"/>
    <col min="7425" max="7425" width="0" style="70" hidden="1" customWidth="1"/>
    <col min="7426" max="7426" width="74" style="70" customWidth="1"/>
    <col min="7427" max="7427" width="17.28515625" style="70" customWidth="1"/>
    <col min="7428" max="7428" width="18.42578125" style="70" customWidth="1"/>
    <col min="7429" max="7429" width="23" style="70" customWidth="1"/>
    <col min="7430" max="7431" width="15.42578125" style="70" customWidth="1"/>
    <col min="7432" max="7432" width="16" style="70" bestFit="1" customWidth="1"/>
    <col min="7433" max="7433" width="15.140625" style="70" bestFit="1" customWidth="1"/>
    <col min="7434" max="7434" width="19.140625" style="70" bestFit="1" customWidth="1"/>
    <col min="7435" max="7435" width="9.42578125" style="70" bestFit="1" customWidth="1"/>
    <col min="7436" max="7680" width="9.140625" style="70"/>
    <col min="7681" max="7681" width="0" style="70" hidden="1" customWidth="1"/>
    <col min="7682" max="7682" width="74" style="70" customWidth="1"/>
    <col min="7683" max="7683" width="17.28515625" style="70" customWidth="1"/>
    <col min="7684" max="7684" width="18.42578125" style="70" customWidth="1"/>
    <col min="7685" max="7685" width="23" style="70" customWidth="1"/>
    <col min="7686" max="7687" width="15.42578125" style="70" customWidth="1"/>
    <col min="7688" max="7688" width="16" style="70" bestFit="1" customWidth="1"/>
    <col min="7689" max="7689" width="15.140625" style="70" bestFit="1" customWidth="1"/>
    <col min="7690" max="7690" width="19.140625" style="70" bestFit="1" customWidth="1"/>
    <col min="7691" max="7691" width="9.42578125" style="70" bestFit="1" customWidth="1"/>
    <col min="7692" max="7936" width="9.140625" style="70"/>
    <col min="7937" max="7937" width="0" style="70" hidden="1" customWidth="1"/>
    <col min="7938" max="7938" width="74" style="70" customWidth="1"/>
    <col min="7939" max="7939" width="17.28515625" style="70" customWidth="1"/>
    <col min="7940" max="7940" width="18.42578125" style="70" customWidth="1"/>
    <col min="7941" max="7941" width="23" style="70" customWidth="1"/>
    <col min="7942" max="7943" width="15.42578125" style="70" customWidth="1"/>
    <col min="7944" max="7944" width="16" style="70" bestFit="1" customWidth="1"/>
    <col min="7945" max="7945" width="15.140625" style="70" bestFit="1" customWidth="1"/>
    <col min="7946" max="7946" width="19.140625" style="70" bestFit="1" customWidth="1"/>
    <col min="7947" max="7947" width="9.42578125" style="70" bestFit="1" customWidth="1"/>
    <col min="7948" max="8192" width="9.140625" style="70"/>
    <col min="8193" max="8193" width="0" style="70" hidden="1" customWidth="1"/>
    <col min="8194" max="8194" width="74" style="70" customWidth="1"/>
    <col min="8195" max="8195" width="17.28515625" style="70" customWidth="1"/>
    <col min="8196" max="8196" width="18.42578125" style="70" customWidth="1"/>
    <col min="8197" max="8197" width="23" style="70" customWidth="1"/>
    <col min="8198" max="8199" width="15.42578125" style="70" customWidth="1"/>
    <col min="8200" max="8200" width="16" style="70" bestFit="1" customWidth="1"/>
    <col min="8201" max="8201" width="15.140625" style="70" bestFit="1" customWidth="1"/>
    <col min="8202" max="8202" width="19.140625" style="70" bestFit="1" customWidth="1"/>
    <col min="8203" max="8203" width="9.42578125" style="70" bestFit="1" customWidth="1"/>
    <col min="8204" max="8448" width="9.140625" style="70"/>
    <col min="8449" max="8449" width="0" style="70" hidden="1" customWidth="1"/>
    <col min="8450" max="8450" width="74" style="70" customWidth="1"/>
    <col min="8451" max="8451" width="17.28515625" style="70" customWidth="1"/>
    <col min="8452" max="8452" width="18.42578125" style="70" customWidth="1"/>
    <col min="8453" max="8453" width="23" style="70" customWidth="1"/>
    <col min="8454" max="8455" width="15.42578125" style="70" customWidth="1"/>
    <col min="8456" max="8456" width="16" style="70" bestFit="1" customWidth="1"/>
    <col min="8457" max="8457" width="15.140625" style="70" bestFit="1" customWidth="1"/>
    <col min="8458" max="8458" width="19.140625" style="70" bestFit="1" customWidth="1"/>
    <col min="8459" max="8459" width="9.42578125" style="70" bestFit="1" customWidth="1"/>
    <col min="8460" max="8704" width="9.140625" style="70"/>
    <col min="8705" max="8705" width="0" style="70" hidden="1" customWidth="1"/>
    <col min="8706" max="8706" width="74" style="70" customWidth="1"/>
    <col min="8707" max="8707" width="17.28515625" style="70" customWidth="1"/>
    <col min="8708" max="8708" width="18.42578125" style="70" customWidth="1"/>
    <col min="8709" max="8709" width="23" style="70" customWidth="1"/>
    <col min="8710" max="8711" width="15.42578125" style="70" customWidth="1"/>
    <col min="8712" max="8712" width="16" style="70" bestFit="1" customWidth="1"/>
    <col min="8713" max="8713" width="15.140625" style="70" bestFit="1" customWidth="1"/>
    <col min="8714" max="8714" width="19.140625" style="70" bestFit="1" customWidth="1"/>
    <col min="8715" max="8715" width="9.42578125" style="70" bestFit="1" customWidth="1"/>
    <col min="8716" max="8960" width="9.140625" style="70"/>
    <col min="8961" max="8961" width="0" style="70" hidden="1" customWidth="1"/>
    <col min="8962" max="8962" width="74" style="70" customWidth="1"/>
    <col min="8963" max="8963" width="17.28515625" style="70" customWidth="1"/>
    <col min="8964" max="8964" width="18.42578125" style="70" customWidth="1"/>
    <col min="8965" max="8965" width="23" style="70" customWidth="1"/>
    <col min="8966" max="8967" width="15.42578125" style="70" customWidth="1"/>
    <col min="8968" max="8968" width="16" style="70" bestFit="1" customWidth="1"/>
    <col min="8969" max="8969" width="15.140625" style="70" bestFit="1" customWidth="1"/>
    <col min="8970" max="8970" width="19.140625" style="70" bestFit="1" customWidth="1"/>
    <col min="8971" max="8971" width="9.42578125" style="70" bestFit="1" customWidth="1"/>
    <col min="8972" max="9216" width="9.140625" style="70"/>
    <col min="9217" max="9217" width="0" style="70" hidden="1" customWidth="1"/>
    <col min="9218" max="9218" width="74" style="70" customWidth="1"/>
    <col min="9219" max="9219" width="17.28515625" style="70" customWidth="1"/>
    <col min="9220" max="9220" width="18.42578125" style="70" customWidth="1"/>
    <col min="9221" max="9221" width="23" style="70" customWidth="1"/>
    <col min="9222" max="9223" width="15.42578125" style="70" customWidth="1"/>
    <col min="9224" max="9224" width="16" style="70" bestFit="1" customWidth="1"/>
    <col min="9225" max="9225" width="15.140625" style="70" bestFit="1" customWidth="1"/>
    <col min="9226" max="9226" width="19.140625" style="70" bestFit="1" customWidth="1"/>
    <col min="9227" max="9227" width="9.42578125" style="70" bestFit="1" customWidth="1"/>
    <col min="9228" max="9472" width="9.140625" style="70"/>
    <col min="9473" max="9473" width="0" style="70" hidden="1" customWidth="1"/>
    <col min="9474" max="9474" width="74" style="70" customWidth="1"/>
    <col min="9475" max="9475" width="17.28515625" style="70" customWidth="1"/>
    <col min="9476" max="9476" width="18.42578125" style="70" customWidth="1"/>
    <col min="9477" max="9477" width="23" style="70" customWidth="1"/>
    <col min="9478" max="9479" width="15.42578125" style="70" customWidth="1"/>
    <col min="9480" max="9480" width="16" style="70" bestFit="1" customWidth="1"/>
    <col min="9481" max="9481" width="15.140625" style="70" bestFit="1" customWidth="1"/>
    <col min="9482" max="9482" width="19.140625" style="70" bestFit="1" customWidth="1"/>
    <col min="9483" max="9483" width="9.42578125" style="70" bestFit="1" customWidth="1"/>
    <col min="9484" max="9728" width="9.140625" style="70"/>
    <col min="9729" max="9729" width="0" style="70" hidden="1" customWidth="1"/>
    <col min="9730" max="9730" width="74" style="70" customWidth="1"/>
    <col min="9731" max="9731" width="17.28515625" style="70" customWidth="1"/>
    <col min="9732" max="9732" width="18.42578125" style="70" customWidth="1"/>
    <col min="9733" max="9733" width="23" style="70" customWidth="1"/>
    <col min="9734" max="9735" width="15.42578125" style="70" customWidth="1"/>
    <col min="9736" max="9736" width="16" style="70" bestFit="1" customWidth="1"/>
    <col min="9737" max="9737" width="15.140625" style="70" bestFit="1" customWidth="1"/>
    <col min="9738" max="9738" width="19.140625" style="70" bestFit="1" customWidth="1"/>
    <col min="9739" max="9739" width="9.42578125" style="70" bestFit="1" customWidth="1"/>
    <col min="9740" max="9984" width="9.140625" style="70"/>
    <col min="9985" max="9985" width="0" style="70" hidden="1" customWidth="1"/>
    <col min="9986" max="9986" width="74" style="70" customWidth="1"/>
    <col min="9987" max="9987" width="17.28515625" style="70" customWidth="1"/>
    <col min="9988" max="9988" width="18.42578125" style="70" customWidth="1"/>
    <col min="9989" max="9989" width="23" style="70" customWidth="1"/>
    <col min="9990" max="9991" width="15.42578125" style="70" customWidth="1"/>
    <col min="9992" max="9992" width="16" style="70" bestFit="1" customWidth="1"/>
    <col min="9993" max="9993" width="15.140625" style="70" bestFit="1" customWidth="1"/>
    <col min="9994" max="9994" width="19.140625" style="70" bestFit="1" customWidth="1"/>
    <col min="9995" max="9995" width="9.42578125" style="70" bestFit="1" customWidth="1"/>
    <col min="9996" max="10240" width="9.140625" style="70"/>
    <col min="10241" max="10241" width="0" style="70" hidden="1" customWidth="1"/>
    <col min="10242" max="10242" width="74" style="70" customWidth="1"/>
    <col min="10243" max="10243" width="17.28515625" style="70" customWidth="1"/>
    <col min="10244" max="10244" width="18.42578125" style="70" customWidth="1"/>
    <col min="10245" max="10245" width="23" style="70" customWidth="1"/>
    <col min="10246" max="10247" width="15.42578125" style="70" customWidth="1"/>
    <col min="10248" max="10248" width="16" style="70" bestFit="1" customWidth="1"/>
    <col min="10249" max="10249" width="15.140625" style="70" bestFit="1" customWidth="1"/>
    <col min="10250" max="10250" width="19.140625" style="70" bestFit="1" customWidth="1"/>
    <col min="10251" max="10251" width="9.42578125" style="70" bestFit="1" customWidth="1"/>
    <col min="10252" max="10496" width="9.140625" style="70"/>
    <col min="10497" max="10497" width="0" style="70" hidden="1" customWidth="1"/>
    <col min="10498" max="10498" width="74" style="70" customWidth="1"/>
    <col min="10499" max="10499" width="17.28515625" style="70" customWidth="1"/>
    <col min="10500" max="10500" width="18.42578125" style="70" customWidth="1"/>
    <col min="10501" max="10501" width="23" style="70" customWidth="1"/>
    <col min="10502" max="10503" width="15.42578125" style="70" customWidth="1"/>
    <col min="10504" max="10504" width="16" style="70" bestFit="1" customWidth="1"/>
    <col min="10505" max="10505" width="15.140625" style="70" bestFit="1" customWidth="1"/>
    <col min="10506" max="10506" width="19.140625" style="70" bestFit="1" customWidth="1"/>
    <col min="10507" max="10507" width="9.42578125" style="70" bestFit="1" customWidth="1"/>
    <col min="10508" max="10752" width="9.140625" style="70"/>
    <col min="10753" max="10753" width="0" style="70" hidden="1" customWidth="1"/>
    <col min="10754" max="10754" width="74" style="70" customWidth="1"/>
    <col min="10755" max="10755" width="17.28515625" style="70" customWidth="1"/>
    <col min="10756" max="10756" width="18.42578125" style="70" customWidth="1"/>
    <col min="10757" max="10757" width="23" style="70" customWidth="1"/>
    <col min="10758" max="10759" width="15.42578125" style="70" customWidth="1"/>
    <col min="10760" max="10760" width="16" style="70" bestFit="1" customWidth="1"/>
    <col min="10761" max="10761" width="15.140625" style="70" bestFit="1" customWidth="1"/>
    <col min="10762" max="10762" width="19.140625" style="70" bestFit="1" customWidth="1"/>
    <col min="10763" max="10763" width="9.42578125" style="70" bestFit="1" customWidth="1"/>
    <col min="10764" max="11008" width="9.140625" style="70"/>
    <col min="11009" max="11009" width="0" style="70" hidden="1" customWidth="1"/>
    <col min="11010" max="11010" width="74" style="70" customWidth="1"/>
    <col min="11011" max="11011" width="17.28515625" style="70" customWidth="1"/>
    <col min="11012" max="11012" width="18.42578125" style="70" customWidth="1"/>
    <col min="11013" max="11013" width="23" style="70" customWidth="1"/>
    <col min="11014" max="11015" width="15.42578125" style="70" customWidth="1"/>
    <col min="11016" max="11016" width="16" style="70" bestFit="1" customWidth="1"/>
    <col min="11017" max="11017" width="15.140625" style="70" bestFit="1" customWidth="1"/>
    <col min="11018" max="11018" width="19.140625" style="70" bestFit="1" customWidth="1"/>
    <col min="11019" max="11019" width="9.42578125" style="70" bestFit="1" customWidth="1"/>
    <col min="11020" max="11264" width="9.140625" style="70"/>
    <col min="11265" max="11265" width="0" style="70" hidden="1" customWidth="1"/>
    <col min="11266" max="11266" width="74" style="70" customWidth="1"/>
    <col min="11267" max="11267" width="17.28515625" style="70" customWidth="1"/>
    <col min="11268" max="11268" width="18.42578125" style="70" customWidth="1"/>
    <col min="11269" max="11269" width="23" style="70" customWidth="1"/>
    <col min="11270" max="11271" width="15.42578125" style="70" customWidth="1"/>
    <col min="11272" max="11272" width="16" style="70" bestFit="1" customWidth="1"/>
    <col min="11273" max="11273" width="15.140625" style="70" bestFit="1" customWidth="1"/>
    <col min="11274" max="11274" width="19.140625" style="70" bestFit="1" customWidth="1"/>
    <col min="11275" max="11275" width="9.42578125" style="70" bestFit="1" customWidth="1"/>
    <col min="11276" max="11520" width="9.140625" style="70"/>
    <col min="11521" max="11521" width="0" style="70" hidden="1" customWidth="1"/>
    <col min="11522" max="11522" width="74" style="70" customWidth="1"/>
    <col min="11523" max="11523" width="17.28515625" style="70" customWidth="1"/>
    <col min="11524" max="11524" width="18.42578125" style="70" customWidth="1"/>
    <col min="11525" max="11525" width="23" style="70" customWidth="1"/>
    <col min="11526" max="11527" width="15.42578125" style="70" customWidth="1"/>
    <col min="11528" max="11528" width="16" style="70" bestFit="1" customWidth="1"/>
    <col min="11529" max="11529" width="15.140625" style="70" bestFit="1" customWidth="1"/>
    <col min="11530" max="11530" width="19.140625" style="70" bestFit="1" customWidth="1"/>
    <col min="11531" max="11531" width="9.42578125" style="70" bestFit="1" customWidth="1"/>
    <col min="11532" max="11776" width="9.140625" style="70"/>
    <col min="11777" max="11777" width="0" style="70" hidden="1" customWidth="1"/>
    <col min="11778" max="11778" width="74" style="70" customWidth="1"/>
    <col min="11779" max="11779" width="17.28515625" style="70" customWidth="1"/>
    <col min="11780" max="11780" width="18.42578125" style="70" customWidth="1"/>
    <col min="11781" max="11781" width="23" style="70" customWidth="1"/>
    <col min="11782" max="11783" width="15.42578125" style="70" customWidth="1"/>
    <col min="11784" max="11784" width="16" style="70" bestFit="1" customWidth="1"/>
    <col min="11785" max="11785" width="15.140625" style="70" bestFit="1" customWidth="1"/>
    <col min="11786" max="11786" width="19.140625" style="70" bestFit="1" customWidth="1"/>
    <col min="11787" max="11787" width="9.42578125" style="70" bestFit="1" customWidth="1"/>
    <col min="11788" max="12032" width="9.140625" style="70"/>
    <col min="12033" max="12033" width="0" style="70" hidden="1" customWidth="1"/>
    <col min="12034" max="12034" width="74" style="70" customWidth="1"/>
    <col min="12035" max="12035" width="17.28515625" style="70" customWidth="1"/>
    <col min="12036" max="12036" width="18.42578125" style="70" customWidth="1"/>
    <col min="12037" max="12037" width="23" style="70" customWidth="1"/>
    <col min="12038" max="12039" width="15.42578125" style="70" customWidth="1"/>
    <col min="12040" max="12040" width="16" style="70" bestFit="1" customWidth="1"/>
    <col min="12041" max="12041" width="15.140625" style="70" bestFit="1" customWidth="1"/>
    <col min="12042" max="12042" width="19.140625" style="70" bestFit="1" customWidth="1"/>
    <col min="12043" max="12043" width="9.42578125" style="70" bestFit="1" customWidth="1"/>
    <col min="12044" max="12288" width="9.140625" style="70"/>
    <col min="12289" max="12289" width="0" style="70" hidden="1" customWidth="1"/>
    <col min="12290" max="12290" width="74" style="70" customWidth="1"/>
    <col min="12291" max="12291" width="17.28515625" style="70" customWidth="1"/>
    <col min="12292" max="12292" width="18.42578125" style="70" customWidth="1"/>
    <col min="12293" max="12293" width="23" style="70" customWidth="1"/>
    <col min="12294" max="12295" width="15.42578125" style="70" customWidth="1"/>
    <col min="12296" max="12296" width="16" style="70" bestFit="1" customWidth="1"/>
    <col min="12297" max="12297" width="15.140625" style="70" bestFit="1" customWidth="1"/>
    <col min="12298" max="12298" width="19.140625" style="70" bestFit="1" customWidth="1"/>
    <col min="12299" max="12299" width="9.42578125" style="70" bestFit="1" customWidth="1"/>
    <col min="12300" max="12544" width="9.140625" style="70"/>
    <col min="12545" max="12545" width="0" style="70" hidden="1" customWidth="1"/>
    <col min="12546" max="12546" width="74" style="70" customWidth="1"/>
    <col min="12547" max="12547" width="17.28515625" style="70" customWidth="1"/>
    <col min="12548" max="12548" width="18.42578125" style="70" customWidth="1"/>
    <col min="12549" max="12549" width="23" style="70" customWidth="1"/>
    <col min="12550" max="12551" width="15.42578125" style="70" customWidth="1"/>
    <col min="12552" max="12552" width="16" style="70" bestFit="1" customWidth="1"/>
    <col min="12553" max="12553" width="15.140625" style="70" bestFit="1" customWidth="1"/>
    <col min="12554" max="12554" width="19.140625" style="70" bestFit="1" customWidth="1"/>
    <col min="12555" max="12555" width="9.42578125" style="70" bestFit="1" customWidth="1"/>
    <col min="12556" max="12800" width="9.140625" style="70"/>
    <col min="12801" max="12801" width="0" style="70" hidden="1" customWidth="1"/>
    <col min="12802" max="12802" width="74" style="70" customWidth="1"/>
    <col min="12803" max="12803" width="17.28515625" style="70" customWidth="1"/>
    <col min="12804" max="12804" width="18.42578125" style="70" customWidth="1"/>
    <col min="12805" max="12805" width="23" style="70" customWidth="1"/>
    <col min="12806" max="12807" width="15.42578125" style="70" customWidth="1"/>
    <col min="12808" max="12808" width="16" style="70" bestFit="1" customWidth="1"/>
    <col min="12809" max="12809" width="15.140625" style="70" bestFit="1" customWidth="1"/>
    <col min="12810" max="12810" width="19.140625" style="70" bestFit="1" customWidth="1"/>
    <col min="12811" max="12811" width="9.42578125" style="70" bestFit="1" customWidth="1"/>
    <col min="12812" max="13056" width="9.140625" style="70"/>
    <col min="13057" max="13057" width="0" style="70" hidden="1" customWidth="1"/>
    <col min="13058" max="13058" width="74" style="70" customWidth="1"/>
    <col min="13059" max="13059" width="17.28515625" style="70" customWidth="1"/>
    <col min="13060" max="13060" width="18.42578125" style="70" customWidth="1"/>
    <col min="13061" max="13061" width="23" style="70" customWidth="1"/>
    <col min="13062" max="13063" width="15.42578125" style="70" customWidth="1"/>
    <col min="13064" max="13064" width="16" style="70" bestFit="1" customWidth="1"/>
    <col min="13065" max="13065" width="15.140625" style="70" bestFit="1" customWidth="1"/>
    <col min="13066" max="13066" width="19.140625" style="70" bestFit="1" customWidth="1"/>
    <col min="13067" max="13067" width="9.42578125" style="70" bestFit="1" customWidth="1"/>
    <col min="13068" max="13312" width="9.140625" style="70"/>
    <col min="13313" max="13313" width="0" style="70" hidden="1" customWidth="1"/>
    <col min="13314" max="13314" width="74" style="70" customWidth="1"/>
    <col min="13315" max="13315" width="17.28515625" style="70" customWidth="1"/>
    <col min="13316" max="13316" width="18.42578125" style="70" customWidth="1"/>
    <col min="13317" max="13317" width="23" style="70" customWidth="1"/>
    <col min="13318" max="13319" width="15.42578125" style="70" customWidth="1"/>
    <col min="13320" max="13320" width="16" style="70" bestFit="1" customWidth="1"/>
    <col min="13321" max="13321" width="15.140625" style="70" bestFit="1" customWidth="1"/>
    <col min="13322" max="13322" width="19.140625" style="70" bestFit="1" customWidth="1"/>
    <col min="13323" max="13323" width="9.42578125" style="70" bestFit="1" customWidth="1"/>
    <col min="13324" max="13568" width="9.140625" style="70"/>
    <col min="13569" max="13569" width="0" style="70" hidden="1" customWidth="1"/>
    <col min="13570" max="13570" width="74" style="70" customWidth="1"/>
    <col min="13571" max="13571" width="17.28515625" style="70" customWidth="1"/>
    <col min="13572" max="13572" width="18.42578125" style="70" customWidth="1"/>
    <col min="13573" max="13573" width="23" style="70" customWidth="1"/>
    <col min="13574" max="13575" width="15.42578125" style="70" customWidth="1"/>
    <col min="13576" max="13576" width="16" style="70" bestFit="1" customWidth="1"/>
    <col min="13577" max="13577" width="15.140625" style="70" bestFit="1" customWidth="1"/>
    <col min="13578" max="13578" width="19.140625" style="70" bestFit="1" customWidth="1"/>
    <col min="13579" max="13579" width="9.42578125" style="70" bestFit="1" customWidth="1"/>
    <col min="13580" max="13824" width="9.140625" style="70"/>
    <col min="13825" max="13825" width="0" style="70" hidden="1" customWidth="1"/>
    <col min="13826" max="13826" width="74" style="70" customWidth="1"/>
    <col min="13827" max="13827" width="17.28515625" style="70" customWidth="1"/>
    <col min="13828" max="13828" width="18.42578125" style="70" customWidth="1"/>
    <col min="13829" max="13829" width="23" style="70" customWidth="1"/>
    <col min="13830" max="13831" width="15.42578125" style="70" customWidth="1"/>
    <col min="13832" max="13832" width="16" style="70" bestFit="1" customWidth="1"/>
    <col min="13833" max="13833" width="15.140625" style="70" bestFit="1" customWidth="1"/>
    <col min="13834" max="13834" width="19.140625" style="70" bestFit="1" customWidth="1"/>
    <col min="13835" max="13835" width="9.42578125" style="70" bestFit="1" customWidth="1"/>
    <col min="13836" max="14080" width="9.140625" style="70"/>
    <col min="14081" max="14081" width="0" style="70" hidden="1" customWidth="1"/>
    <col min="14082" max="14082" width="74" style="70" customWidth="1"/>
    <col min="14083" max="14083" width="17.28515625" style="70" customWidth="1"/>
    <col min="14084" max="14084" width="18.42578125" style="70" customWidth="1"/>
    <col min="14085" max="14085" width="23" style="70" customWidth="1"/>
    <col min="14086" max="14087" width="15.42578125" style="70" customWidth="1"/>
    <col min="14088" max="14088" width="16" style="70" bestFit="1" customWidth="1"/>
    <col min="14089" max="14089" width="15.140625" style="70" bestFit="1" customWidth="1"/>
    <col min="14090" max="14090" width="19.140625" style="70" bestFit="1" customWidth="1"/>
    <col min="14091" max="14091" width="9.42578125" style="70" bestFit="1" customWidth="1"/>
    <col min="14092" max="14336" width="9.140625" style="70"/>
    <col min="14337" max="14337" width="0" style="70" hidden="1" customWidth="1"/>
    <col min="14338" max="14338" width="74" style="70" customWidth="1"/>
    <col min="14339" max="14339" width="17.28515625" style="70" customWidth="1"/>
    <col min="14340" max="14340" width="18.42578125" style="70" customWidth="1"/>
    <col min="14341" max="14341" width="23" style="70" customWidth="1"/>
    <col min="14342" max="14343" width="15.42578125" style="70" customWidth="1"/>
    <col min="14344" max="14344" width="16" style="70" bestFit="1" customWidth="1"/>
    <col min="14345" max="14345" width="15.140625" style="70" bestFit="1" customWidth="1"/>
    <col min="14346" max="14346" width="19.140625" style="70" bestFit="1" customWidth="1"/>
    <col min="14347" max="14347" width="9.42578125" style="70" bestFit="1" customWidth="1"/>
    <col min="14348" max="14592" width="9.140625" style="70"/>
    <col min="14593" max="14593" width="0" style="70" hidden="1" customWidth="1"/>
    <col min="14594" max="14594" width="74" style="70" customWidth="1"/>
    <col min="14595" max="14595" width="17.28515625" style="70" customWidth="1"/>
    <col min="14596" max="14596" width="18.42578125" style="70" customWidth="1"/>
    <col min="14597" max="14597" width="23" style="70" customWidth="1"/>
    <col min="14598" max="14599" width="15.42578125" style="70" customWidth="1"/>
    <col min="14600" max="14600" width="16" style="70" bestFit="1" customWidth="1"/>
    <col min="14601" max="14601" width="15.140625" style="70" bestFit="1" customWidth="1"/>
    <col min="14602" max="14602" width="19.140625" style="70" bestFit="1" customWidth="1"/>
    <col min="14603" max="14603" width="9.42578125" style="70" bestFit="1" customWidth="1"/>
    <col min="14604" max="14848" width="9.140625" style="70"/>
    <col min="14849" max="14849" width="0" style="70" hidden="1" customWidth="1"/>
    <col min="14850" max="14850" width="74" style="70" customWidth="1"/>
    <col min="14851" max="14851" width="17.28515625" style="70" customWidth="1"/>
    <col min="14852" max="14852" width="18.42578125" style="70" customWidth="1"/>
    <col min="14853" max="14853" width="23" style="70" customWidth="1"/>
    <col min="14854" max="14855" width="15.42578125" style="70" customWidth="1"/>
    <col min="14856" max="14856" width="16" style="70" bestFit="1" customWidth="1"/>
    <col min="14857" max="14857" width="15.140625" style="70" bestFit="1" customWidth="1"/>
    <col min="14858" max="14858" width="19.140625" style="70" bestFit="1" customWidth="1"/>
    <col min="14859" max="14859" width="9.42578125" style="70" bestFit="1" customWidth="1"/>
    <col min="14860" max="15104" width="9.140625" style="70"/>
    <col min="15105" max="15105" width="0" style="70" hidden="1" customWidth="1"/>
    <col min="15106" max="15106" width="74" style="70" customWidth="1"/>
    <col min="15107" max="15107" width="17.28515625" style="70" customWidth="1"/>
    <col min="15108" max="15108" width="18.42578125" style="70" customWidth="1"/>
    <col min="15109" max="15109" width="23" style="70" customWidth="1"/>
    <col min="15110" max="15111" width="15.42578125" style="70" customWidth="1"/>
    <col min="15112" max="15112" width="16" style="70" bestFit="1" customWidth="1"/>
    <col min="15113" max="15113" width="15.140625" style="70" bestFit="1" customWidth="1"/>
    <col min="15114" max="15114" width="19.140625" style="70" bestFit="1" customWidth="1"/>
    <col min="15115" max="15115" width="9.42578125" style="70" bestFit="1" customWidth="1"/>
    <col min="15116" max="15360" width="9.140625" style="70"/>
    <col min="15361" max="15361" width="0" style="70" hidden="1" customWidth="1"/>
    <col min="15362" max="15362" width="74" style="70" customWidth="1"/>
    <col min="15363" max="15363" width="17.28515625" style="70" customWidth="1"/>
    <col min="15364" max="15364" width="18.42578125" style="70" customWidth="1"/>
    <col min="15365" max="15365" width="23" style="70" customWidth="1"/>
    <col min="15366" max="15367" width="15.42578125" style="70" customWidth="1"/>
    <col min="15368" max="15368" width="16" style="70" bestFit="1" customWidth="1"/>
    <col min="15369" max="15369" width="15.140625" style="70" bestFit="1" customWidth="1"/>
    <col min="15370" max="15370" width="19.140625" style="70" bestFit="1" customWidth="1"/>
    <col min="15371" max="15371" width="9.42578125" style="70" bestFit="1" customWidth="1"/>
    <col min="15372" max="15616" width="9.140625" style="70"/>
    <col min="15617" max="15617" width="0" style="70" hidden="1" customWidth="1"/>
    <col min="15618" max="15618" width="74" style="70" customWidth="1"/>
    <col min="15619" max="15619" width="17.28515625" style="70" customWidth="1"/>
    <col min="15620" max="15620" width="18.42578125" style="70" customWidth="1"/>
    <col min="15621" max="15621" width="23" style="70" customWidth="1"/>
    <col min="15622" max="15623" width="15.42578125" style="70" customWidth="1"/>
    <col min="15624" max="15624" width="16" style="70" bestFit="1" customWidth="1"/>
    <col min="15625" max="15625" width="15.140625" style="70" bestFit="1" customWidth="1"/>
    <col min="15626" max="15626" width="19.140625" style="70" bestFit="1" customWidth="1"/>
    <col min="15627" max="15627" width="9.42578125" style="70" bestFit="1" customWidth="1"/>
    <col min="15628" max="15872" width="9.140625" style="70"/>
    <col min="15873" max="15873" width="0" style="70" hidden="1" customWidth="1"/>
    <col min="15874" max="15874" width="74" style="70" customWidth="1"/>
    <col min="15875" max="15875" width="17.28515625" style="70" customWidth="1"/>
    <col min="15876" max="15876" width="18.42578125" style="70" customWidth="1"/>
    <col min="15877" max="15877" width="23" style="70" customWidth="1"/>
    <col min="15878" max="15879" width="15.42578125" style="70" customWidth="1"/>
    <col min="15880" max="15880" width="16" style="70" bestFit="1" customWidth="1"/>
    <col min="15881" max="15881" width="15.140625" style="70" bestFit="1" customWidth="1"/>
    <col min="15882" max="15882" width="19.140625" style="70" bestFit="1" customWidth="1"/>
    <col min="15883" max="15883" width="9.42578125" style="70" bestFit="1" customWidth="1"/>
    <col min="15884" max="16128" width="9.140625" style="70"/>
    <col min="16129" max="16129" width="0" style="70" hidden="1" customWidth="1"/>
    <col min="16130" max="16130" width="74" style="70" customWidth="1"/>
    <col min="16131" max="16131" width="17.28515625" style="70" customWidth="1"/>
    <col min="16132" max="16132" width="18.42578125" style="70" customWidth="1"/>
    <col min="16133" max="16133" width="23" style="70" customWidth="1"/>
    <col min="16134" max="16135" width="15.42578125" style="70" customWidth="1"/>
    <col min="16136" max="16136" width="16" style="70" bestFit="1" customWidth="1"/>
    <col min="16137" max="16137" width="15.140625" style="70" bestFit="1" customWidth="1"/>
    <col min="16138" max="16138" width="19.140625" style="70" bestFit="1" customWidth="1"/>
    <col min="16139" max="16139" width="9.42578125" style="70" bestFit="1" customWidth="1"/>
    <col min="16140" max="16384" width="9.140625" style="70"/>
  </cols>
  <sheetData>
    <row r="1" spans="2:11" s="3" customFormat="1" hidden="1" x14ac:dyDescent="0.25">
      <c r="B1" s="316" t="s">
        <v>0</v>
      </c>
      <c r="C1" s="317"/>
      <c r="D1" s="317"/>
      <c r="E1" s="317"/>
      <c r="F1" s="317"/>
      <c r="G1" s="317"/>
      <c r="H1" s="318"/>
      <c r="I1" s="1"/>
      <c r="J1" s="2"/>
    </row>
    <row r="2" spans="2:11" s="3" customFormat="1" hidden="1" x14ac:dyDescent="0.25">
      <c r="B2" s="319" t="s">
        <v>1</v>
      </c>
      <c r="C2" s="320"/>
      <c r="D2" s="320"/>
      <c r="E2" s="320"/>
      <c r="F2" s="320"/>
      <c r="G2" s="320"/>
      <c r="H2" s="321"/>
      <c r="I2" s="1"/>
      <c r="J2" s="2"/>
    </row>
    <row r="3" spans="2:11" s="3" customFormat="1" x14ac:dyDescent="0.25">
      <c r="B3" s="4" t="s">
        <v>2</v>
      </c>
      <c r="C3" s="5"/>
      <c r="D3" s="6"/>
      <c r="E3" s="7"/>
      <c r="F3" s="7"/>
      <c r="G3" s="7"/>
      <c r="H3" s="8"/>
      <c r="I3" s="1"/>
      <c r="J3" s="2"/>
    </row>
    <row r="4" spans="2:11" s="3" customFormat="1" x14ac:dyDescent="0.25">
      <c r="B4" s="4" t="s">
        <v>3</v>
      </c>
      <c r="C4" s="5"/>
      <c r="D4" s="9"/>
      <c r="E4" s="5"/>
      <c r="F4" s="5"/>
      <c r="G4" s="5"/>
      <c r="H4" s="10"/>
      <c r="I4" s="1"/>
      <c r="J4" s="2"/>
    </row>
    <row r="5" spans="2:11" s="3" customFormat="1" x14ac:dyDescent="0.25">
      <c r="B5" s="4" t="s">
        <v>4</v>
      </c>
      <c r="C5" s="11"/>
      <c r="D5" s="12"/>
      <c r="E5" s="11"/>
      <c r="F5" s="11"/>
      <c r="G5" s="11"/>
      <c r="H5" s="13"/>
      <c r="I5" s="1"/>
      <c r="J5" s="2"/>
    </row>
    <row r="6" spans="2:11" s="3" customFormat="1" x14ac:dyDescent="0.25">
      <c r="B6" s="4"/>
      <c r="C6" s="11"/>
      <c r="D6" s="12"/>
      <c r="E6" s="11"/>
      <c r="F6" s="11"/>
      <c r="G6" s="11"/>
      <c r="H6" s="13"/>
      <c r="I6" s="1"/>
    </row>
    <row r="7" spans="2:11" s="3" customFormat="1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  <c r="I7" s="1"/>
      <c r="J7" s="18"/>
      <c r="K7" s="18"/>
    </row>
    <row r="8" spans="2:11" s="3" customFormat="1" x14ac:dyDescent="0.25">
      <c r="B8" s="4" t="s">
        <v>12</v>
      </c>
      <c r="C8" s="19"/>
      <c r="D8" s="20"/>
      <c r="E8" s="21"/>
      <c r="F8" s="22"/>
      <c r="G8" s="22"/>
      <c r="H8" s="23"/>
      <c r="I8" s="1"/>
      <c r="J8" s="24"/>
      <c r="K8" s="25"/>
    </row>
    <row r="9" spans="2:11" s="3" customFormat="1" x14ac:dyDescent="0.25">
      <c r="B9" s="4" t="s">
        <v>13</v>
      </c>
      <c r="C9" s="19"/>
      <c r="D9" s="26"/>
      <c r="E9" s="21"/>
      <c r="F9" s="22"/>
      <c r="G9" s="22"/>
      <c r="H9" s="23"/>
      <c r="I9" s="1"/>
      <c r="J9" s="24"/>
      <c r="K9" s="25"/>
    </row>
    <row r="10" spans="2:11" s="3" customFormat="1" x14ac:dyDescent="0.25">
      <c r="B10" s="27" t="s">
        <v>14</v>
      </c>
      <c r="C10" s="19"/>
      <c r="D10" s="26"/>
      <c r="E10" s="21"/>
      <c r="F10" s="22"/>
      <c r="G10" s="22"/>
      <c r="H10" s="23"/>
      <c r="I10" s="1"/>
      <c r="J10" s="24"/>
      <c r="K10" s="25"/>
    </row>
    <row r="11" spans="2:11" s="3" customFormat="1" x14ac:dyDescent="0.25">
      <c r="B11" s="28" t="s">
        <v>15</v>
      </c>
      <c r="C11" s="28" t="s">
        <v>16</v>
      </c>
      <c r="D11" s="29">
        <v>3000</v>
      </c>
      <c r="E11" s="30">
        <v>31151.29</v>
      </c>
      <c r="F11" s="31">
        <v>9.1199999999999992</v>
      </c>
      <c r="G11" s="32">
        <v>6.0449999999999999</v>
      </c>
      <c r="H11" s="23" t="s">
        <v>17</v>
      </c>
      <c r="I11" s="33"/>
      <c r="J11" s="24"/>
      <c r="K11" s="25"/>
    </row>
    <row r="12" spans="2:11" s="3" customFormat="1" x14ac:dyDescent="0.25">
      <c r="B12" s="28" t="s">
        <v>18</v>
      </c>
      <c r="C12" s="28" t="s">
        <v>16</v>
      </c>
      <c r="D12" s="29">
        <v>3000</v>
      </c>
      <c r="E12" s="30">
        <v>30104.560000000001</v>
      </c>
      <c r="F12" s="31">
        <v>8.81</v>
      </c>
      <c r="G12" s="32">
        <v>6.0049999999999999</v>
      </c>
      <c r="H12" s="23" t="s">
        <v>19</v>
      </c>
      <c r="I12" s="33"/>
      <c r="J12" s="24"/>
      <c r="K12" s="25"/>
    </row>
    <row r="13" spans="2:11" s="3" customFormat="1" x14ac:dyDescent="0.25">
      <c r="B13" s="28" t="s">
        <v>20</v>
      </c>
      <c r="C13" s="28" t="s">
        <v>16</v>
      </c>
      <c r="D13" s="29">
        <v>1750</v>
      </c>
      <c r="E13" s="30">
        <v>17394.45</v>
      </c>
      <c r="F13" s="31">
        <v>5.09</v>
      </c>
      <c r="G13" s="32">
        <v>6.1343999999999994</v>
      </c>
      <c r="H13" s="23" t="s">
        <v>21</v>
      </c>
      <c r="I13" s="33"/>
      <c r="J13" s="24"/>
      <c r="K13" s="25"/>
    </row>
    <row r="14" spans="2:11" s="3" customFormat="1" x14ac:dyDescent="0.25">
      <c r="B14" s="28" t="s">
        <v>22</v>
      </c>
      <c r="C14" s="28" t="s">
        <v>16</v>
      </c>
      <c r="D14" s="29">
        <v>1250</v>
      </c>
      <c r="E14" s="30">
        <v>13382.47</v>
      </c>
      <c r="F14" s="31">
        <v>3.92</v>
      </c>
      <c r="G14" s="32">
        <v>4.92</v>
      </c>
      <c r="H14" s="23" t="s">
        <v>23</v>
      </c>
      <c r="I14" s="33"/>
      <c r="J14" s="24"/>
      <c r="K14" s="25"/>
    </row>
    <row r="15" spans="2:11" s="3" customFormat="1" x14ac:dyDescent="0.25">
      <c r="B15" s="28" t="s">
        <v>24</v>
      </c>
      <c r="C15" s="28" t="s">
        <v>16</v>
      </c>
      <c r="D15" s="29">
        <v>1300</v>
      </c>
      <c r="E15" s="30">
        <v>13268.29</v>
      </c>
      <c r="F15" s="31">
        <v>3.88</v>
      </c>
      <c r="G15" s="32">
        <v>4.92</v>
      </c>
      <c r="H15" s="23" t="s">
        <v>25</v>
      </c>
      <c r="I15" s="33"/>
      <c r="J15" s="24"/>
      <c r="K15" s="25"/>
    </row>
    <row r="16" spans="2:11" s="3" customFormat="1" x14ac:dyDescent="0.25">
      <c r="B16" s="28" t="s">
        <v>26</v>
      </c>
      <c r="C16" s="28" t="s">
        <v>16</v>
      </c>
      <c r="D16" s="29">
        <v>1250</v>
      </c>
      <c r="E16" s="30">
        <v>12464.32</v>
      </c>
      <c r="F16" s="31">
        <v>3.65</v>
      </c>
      <c r="G16" s="32">
        <v>6.1343999999999994</v>
      </c>
      <c r="H16" s="23" t="s">
        <v>27</v>
      </c>
      <c r="I16" s="33"/>
      <c r="J16" s="24"/>
      <c r="K16" s="25"/>
    </row>
    <row r="17" spans="2:11" s="3" customFormat="1" x14ac:dyDescent="0.25">
      <c r="B17" s="28" t="s">
        <v>28</v>
      </c>
      <c r="C17" s="28" t="s">
        <v>16</v>
      </c>
      <c r="D17" s="29">
        <v>1000</v>
      </c>
      <c r="E17" s="30">
        <v>11048.7</v>
      </c>
      <c r="F17" s="31">
        <v>3.23</v>
      </c>
      <c r="G17" s="32">
        <v>6.4598000000000004</v>
      </c>
      <c r="H17" s="23" t="s">
        <v>29</v>
      </c>
      <c r="I17" s="33"/>
      <c r="J17" s="24"/>
      <c r="K17" s="25"/>
    </row>
    <row r="18" spans="2:11" s="3" customFormat="1" x14ac:dyDescent="0.25">
      <c r="B18" s="28" t="s">
        <v>30</v>
      </c>
      <c r="C18" s="28" t="s">
        <v>31</v>
      </c>
      <c r="D18" s="29">
        <v>1000</v>
      </c>
      <c r="E18" s="30">
        <v>10971.11</v>
      </c>
      <c r="F18" s="31">
        <v>3.21</v>
      </c>
      <c r="G18" s="32">
        <v>6.4849000000000006</v>
      </c>
      <c r="H18" s="23" t="s">
        <v>32</v>
      </c>
      <c r="I18" s="33"/>
      <c r="J18" s="24"/>
      <c r="K18" s="25"/>
    </row>
    <row r="19" spans="2:11" s="3" customFormat="1" x14ac:dyDescent="0.25">
      <c r="B19" s="28" t="s">
        <v>33</v>
      </c>
      <c r="C19" s="28" t="s">
        <v>16</v>
      </c>
      <c r="D19" s="29">
        <v>1000</v>
      </c>
      <c r="E19" s="30">
        <v>10428.200000000001</v>
      </c>
      <c r="F19" s="31">
        <v>3.05</v>
      </c>
      <c r="G19" s="32">
        <v>6.625</v>
      </c>
      <c r="H19" s="23" t="s">
        <v>34</v>
      </c>
      <c r="I19" s="33"/>
      <c r="J19" s="24"/>
      <c r="K19" s="25"/>
    </row>
    <row r="20" spans="2:11" s="3" customFormat="1" x14ac:dyDescent="0.25">
      <c r="B20" s="28" t="s">
        <v>35</v>
      </c>
      <c r="C20" s="28" t="s">
        <v>16</v>
      </c>
      <c r="D20" s="29">
        <v>850</v>
      </c>
      <c r="E20" s="30">
        <v>9255.86</v>
      </c>
      <c r="F20" s="31">
        <v>2.71</v>
      </c>
      <c r="G20" s="32">
        <v>6.4</v>
      </c>
      <c r="H20" s="23" t="s">
        <v>36</v>
      </c>
      <c r="I20" s="33"/>
      <c r="J20" s="24"/>
      <c r="K20" s="25"/>
    </row>
    <row r="21" spans="2:11" s="3" customFormat="1" x14ac:dyDescent="0.25">
      <c r="B21" s="28" t="s">
        <v>37</v>
      </c>
      <c r="C21" s="28" t="s">
        <v>16</v>
      </c>
      <c r="D21" s="29">
        <v>850</v>
      </c>
      <c r="E21" s="30">
        <v>8557.9599999999991</v>
      </c>
      <c r="F21" s="31">
        <v>2.5</v>
      </c>
      <c r="G21" s="32">
        <v>5.1749999999999998</v>
      </c>
      <c r="H21" s="23" t="s">
        <v>38</v>
      </c>
      <c r="I21" s="33"/>
      <c r="J21" s="24"/>
      <c r="K21" s="25"/>
    </row>
    <row r="22" spans="2:11" s="3" customFormat="1" x14ac:dyDescent="0.25">
      <c r="B22" s="28" t="s">
        <v>39</v>
      </c>
      <c r="C22" s="28" t="s">
        <v>16</v>
      </c>
      <c r="D22" s="29">
        <v>750</v>
      </c>
      <c r="E22" s="30">
        <v>7795.17</v>
      </c>
      <c r="F22" s="31">
        <v>2.2799999999999998</v>
      </c>
      <c r="G22" s="32">
        <v>5.07</v>
      </c>
      <c r="H22" s="23" t="s">
        <v>40</v>
      </c>
      <c r="I22" s="33"/>
      <c r="J22" s="24"/>
      <c r="K22" s="25"/>
    </row>
    <row r="23" spans="2:11" s="3" customFormat="1" x14ac:dyDescent="0.25">
      <c r="B23" s="28" t="s">
        <v>41</v>
      </c>
      <c r="C23" s="28" t="s">
        <v>16</v>
      </c>
      <c r="D23" s="29">
        <v>697</v>
      </c>
      <c r="E23" s="30">
        <v>7644.9</v>
      </c>
      <c r="F23" s="31">
        <v>2.2400000000000002</v>
      </c>
      <c r="G23" s="32">
        <v>5.0749999999999993</v>
      </c>
      <c r="H23" s="23" t="s">
        <v>42</v>
      </c>
      <c r="I23" s="33"/>
      <c r="J23" s="24"/>
      <c r="K23" s="25"/>
    </row>
    <row r="24" spans="2:11" s="3" customFormat="1" x14ac:dyDescent="0.25">
      <c r="B24" s="28" t="s">
        <v>43</v>
      </c>
      <c r="C24" s="28" t="s">
        <v>16</v>
      </c>
      <c r="D24" s="29">
        <v>450</v>
      </c>
      <c r="E24" s="30">
        <v>4874.74</v>
      </c>
      <c r="F24" s="31">
        <v>1.43</v>
      </c>
      <c r="G24" s="32">
        <v>5.1949999999999994</v>
      </c>
      <c r="H24" s="23" t="s">
        <v>44</v>
      </c>
      <c r="I24" s="33"/>
      <c r="J24" s="24"/>
      <c r="K24" s="25"/>
    </row>
    <row r="25" spans="2:11" s="3" customFormat="1" x14ac:dyDescent="0.25">
      <c r="B25" s="28" t="s">
        <v>45</v>
      </c>
      <c r="C25" s="28" t="s">
        <v>16</v>
      </c>
      <c r="D25" s="29">
        <v>400</v>
      </c>
      <c r="E25" s="30">
        <v>4354.33</v>
      </c>
      <c r="F25" s="31">
        <v>1.27</v>
      </c>
      <c r="G25" s="32">
        <v>5.21</v>
      </c>
      <c r="H25" s="23" t="s">
        <v>46</v>
      </c>
      <c r="I25" s="33"/>
      <c r="J25" s="24"/>
      <c r="K25" s="25"/>
    </row>
    <row r="26" spans="2:11" s="3" customFormat="1" x14ac:dyDescent="0.25">
      <c r="B26" s="28" t="s">
        <v>47</v>
      </c>
      <c r="C26" s="28" t="s">
        <v>16</v>
      </c>
      <c r="D26" s="29">
        <v>300</v>
      </c>
      <c r="E26" s="30">
        <v>3007.96</v>
      </c>
      <c r="F26" s="31">
        <v>0.88</v>
      </c>
      <c r="G26" s="32">
        <v>5.86</v>
      </c>
      <c r="H26" s="23" t="s">
        <v>48</v>
      </c>
      <c r="I26" s="33"/>
      <c r="J26" s="24"/>
      <c r="K26" s="25"/>
    </row>
    <row r="27" spans="2:11" s="3" customFormat="1" x14ac:dyDescent="0.25">
      <c r="B27" s="28" t="s">
        <v>49</v>
      </c>
      <c r="C27" s="28" t="s">
        <v>16</v>
      </c>
      <c r="D27" s="29">
        <v>255</v>
      </c>
      <c r="E27" s="30">
        <v>2787.67</v>
      </c>
      <c r="F27" s="31">
        <v>0.82</v>
      </c>
      <c r="G27" s="32">
        <v>5.1349999999999998</v>
      </c>
      <c r="H27" s="23" t="s">
        <v>50</v>
      </c>
      <c r="I27" s="33"/>
      <c r="J27" s="24"/>
      <c r="K27" s="25"/>
    </row>
    <row r="28" spans="2:11" s="3" customFormat="1" x14ac:dyDescent="0.25">
      <c r="B28" s="28" t="s">
        <v>51</v>
      </c>
      <c r="C28" s="28" t="s">
        <v>16</v>
      </c>
      <c r="D28" s="29">
        <v>250</v>
      </c>
      <c r="E28" s="30">
        <v>2802.97</v>
      </c>
      <c r="F28" s="31">
        <v>0.82</v>
      </c>
      <c r="G28" s="32">
        <v>5.38</v>
      </c>
      <c r="H28" s="23" t="s">
        <v>52</v>
      </c>
      <c r="I28" s="33"/>
      <c r="J28" s="24"/>
      <c r="K28" s="25"/>
    </row>
    <row r="29" spans="2:11" s="3" customFormat="1" x14ac:dyDescent="0.25">
      <c r="B29" s="28" t="s">
        <v>53</v>
      </c>
      <c r="C29" s="28" t="s">
        <v>16</v>
      </c>
      <c r="D29" s="29">
        <v>250</v>
      </c>
      <c r="E29" s="30">
        <v>2462.15</v>
      </c>
      <c r="F29" s="31">
        <v>0.72</v>
      </c>
      <c r="G29" s="32">
        <v>5.8000000000000007</v>
      </c>
      <c r="H29" s="23" t="s">
        <v>54</v>
      </c>
      <c r="I29" s="33"/>
      <c r="J29" s="24"/>
      <c r="K29" s="25"/>
    </row>
    <row r="30" spans="2:11" s="3" customFormat="1" x14ac:dyDescent="0.25">
      <c r="B30" s="28" t="s">
        <v>55</v>
      </c>
      <c r="C30" s="28" t="s">
        <v>16</v>
      </c>
      <c r="D30" s="29">
        <v>120</v>
      </c>
      <c r="E30" s="30">
        <v>1625.57</v>
      </c>
      <c r="F30" s="31">
        <v>0.48</v>
      </c>
      <c r="G30" s="32">
        <v>5.15</v>
      </c>
      <c r="H30" s="23" t="s">
        <v>56</v>
      </c>
      <c r="I30" s="33"/>
      <c r="J30" s="24"/>
      <c r="K30" s="25"/>
    </row>
    <row r="31" spans="2:11" s="3" customFormat="1" x14ac:dyDescent="0.25">
      <c r="B31" s="28" t="s">
        <v>57</v>
      </c>
      <c r="C31" s="28" t="s">
        <v>16</v>
      </c>
      <c r="D31" s="29">
        <v>100</v>
      </c>
      <c r="E31" s="30">
        <v>1119.27</v>
      </c>
      <c r="F31" s="31">
        <v>0.33</v>
      </c>
      <c r="G31" s="32">
        <v>5.0500000000000007</v>
      </c>
      <c r="H31" s="23" t="s">
        <v>58</v>
      </c>
      <c r="I31" s="33"/>
      <c r="J31" s="24"/>
      <c r="K31" s="25"/>
    </row>
    <row r="32" spans="2:11" s="3" customFormat="1" x14ac:dyDescent="0.25">
      <c r="B32" s="28" t="s">
        <v>59</v>
      </c>
      <c r="C32" s="28" t="s">
        <v>16</v>
      </c>
      <c r="D32" s="29">
        <v>95</v>
      </c>
      <c r="E32" s="30">
        <v>1048.81</v>
      </c>
      <c r="F32" s="31">
        <v>0.31</v>
      </c>
      <c r="G32" s="32">
        <v>5.1337000000000002</v>
      </c>
      <c r="H32" s="23" t="s">
        <v>60</v>
      </c>
      <c r="I32" s="33"/>
      <c r="J32" s="24"/>
      <c r="K32" s="25"/>
    </row>
    <row r="33" spans="2:11" s="3" customFormat="1" x14ac:dyDescent="0.25">
      <c r="B33" s="28" t="s">
        <v>61</v>
      </c>
      <c r="C33" s="28" t="s">
        <v>16</v>
      </c>
      <c r="D33" s="29">
        <v>100</v>
      </c>
      <c r="E33" s="30">
        <v>1066.92</v>
      </c>
      <c r="F33" s="31">
        <v>0.31</v>
      </c>
      <c r="G33" s="32">
        <v>6.4748999999999999</v>
      </c>
      <c r="H33" s="23" t="s">
        <v>62</v>
      </c>
      <c r="I33" s="33"/>
      <c r="J33" s="24"/>
      <c r="K33" s="25"/>
    </row>
    <row r="34" spans="2:11" s="3" customFormat="1" x14ac:dyDescent="0.25">
      <c r="B34" s="28" t="s">
        <v>63</v>
      </c>
      <c r="C34" s="28" t="s">
        <v>16</v>
      </c>
      <c r="D34" s="29">
        <v>75</v>
      </c>
      <c r="E34" s="30">
        <v>807.5</v>
      </c>
      <c r="F34" s="31">
        <v>0.24</v>
      </c>
      <c r="G34" s="32">
        <v>5.52</v>
      </c>
      <c r="H34" s="23" t="s">
        <v>64</v>
      </c>
      <c r="I34" s="33"/>
      <c r="J34" s="24"/>
      <c r="K34" s="25"/>
    </row>
    <row r="35" spans="2:11" s="3" customFormat="1" x14ac:dyDescent="0.25">
      <c r="B35" s="28" t="s">
        <v>65</v>
      </c>
      <c r="C35" s="28" t="s">
        <v>16</v>
      </c>
      <c r="D35" s="29">
        <v>70</v>
      </c>
      <c r="E35" s="30">
        <v>784.55</v>
      </c>
      <c r="F35" s="31">
        <v>0.23</v>
      </c>
      <c r="G35" s="32">
        <v>4.7649999999999997</v>
      </c>
      <c r="H35" s="23" t="s">
        <v>66</v>
      </c>
      <c r="I35" s="33"/>
      <c r="J35" s="24"/>
      <c r="K35" s="25"/>
    </row>
    <row r="36" spans="2:11" s="3" customFormat="1" x14ac:dyDescent="0.25">
      <c r="B36" s="28" t="s">
        <v>67</v>
      </c>
      <c r="C36" s="28" t="s">
        <v>16</v>
      </c>
      <c r="D36" s="29">
        <v>50</v>
      </c>
      <c r="E36" s="30">
        <v>549.1</v>
      </c>
      <c r="F36" s="31">
        <v>0.16</v>
      </c>
      <c r="G36" s="32">
        <v>5.21</v>
      </c>
      <c r="H36" s="23" t="s">
        <v>68</v>
      </c>
      <c r="I36" s="33"/>
      <c r="J36" s="24"/>
      <c r="K36" s="25"/>
    </row>
    <row r="37" spans="2:11" s="3" customFormat="1" x14ac:dyDescent="0.25">
      <c r="B37" s="28" t="s">
        <v>69</v>
      </c>
      <c r="C37" s="28" t="s">
        <v>31</v>
      </c>
      <c r="D37" s="29">
        <v>50</v>
      </c>
      <c r="E37" s="30">
        <v>531.07000000000005</v>
      </c>
      <c r="F37" s="31">
        <v>0.16</v>
      </c>
      <c r="G37" s="32">
        <v>4.25</v>
      </c>
      <c r="H37" s="23" t="s">
        <v>70</v>
      </c>
      <c r="I37" s="33"/>
      <c r="J37" s="24"/>
      <c r="K37" s="25"/>
    </row>
    <row r="38" spans="2:11" s="3" customFormat="1" x14ac:dyDescent="0.25">
      <c r="B38" s="28" t="s">
        <v>71</v>
      </c>
      <c r="C38" s="28" t="s">
        <v>16</v>
      </c>
      <c r="D38" s="29">
        <v>50</v>
      </c>
      <c r="E38" s="30">
        <v>543.45000000000005</v>
      </c>
      <c r="F38" s="31">
        <v>0.16</v>
      </c>
      <c r="G38" s="32">
        <v>5.1250999999999998</v>
      </c>
      <c r="H38" s="23" t="s">
        <v>72</v>
      </c>
      <c r="I38" s="33"/>
      <c r="J38" s="24"/>
      <c r="K38" s="25"/>
    </row>
    <row r="39" spans="2:11" s="3" customFormat="1" x14ac:dyDescent="0.25">
      <c r="B39" s="28" t="s">
        <v>73</v>
      </c>
      <c r="C39" s="28" t="s">
        <v>74</v>
      </c>
      <c r="D39" s="29">
        <v>50</v>
      </c>
      <c r="E39" s="30">
        <v>540.85</v>
      </c>
      <c r="F39" s="31">
        <v>0.16</v>
      </c>
      <c r="G39" s="32">
        <v>4.9450000000000003</v>
      </c>
      <c r="H39" s="23" t="s">
        <v>75</v>
      </c>
      <c r="I39" s="33"/>
      <c r="J39" s="24"/>
      <c r="K39" s="25"/>
    </row>
    <row r="40" spans="2:11" s="3" customFormat="1" x14ac:dyDescent="0.25">
      <c r="B40" s="28" t="s">
        <v>76</v>
      </c>
      <c r="C40" s="28" t="s">
        <v>16</v>
      </c>
      <c r="D40" s="29">
        <v>35</v>
      </c>
      <c r="E40" s="30">
        <v>375.95</v>
      </c>
      <c r="F40" s="31">
        <v>0.11</v>
      </c>
      <c r="G40" s="32">
        <v>4.7699999999999996</v>
      </c>
      <c r="H40" s="23" t="s">
        <v>77</v>
      </c>
      <c r="I40" s="33"/>
      <c r="J40" s="24"/>
      <c r="K40" s="25"/>
    </row>
    <row r="41" spans="2:11" s="3" customFormat="1" x14ac:dyDescent="0.25">
      <c r="B41" s="28" t="s">
        <v>78</v>
      </c>
      <c r="C41" s="28" t="s">
        <v>16</v>
      </c>
      <c r="D41" s="29">
        <v>15</v>
      </c>
      <c r="E41" s="30">
        <v>155.29</v>
      </c>
      <c r="F41" s="31">
        <v>0.05</v>
      </c>
      <c r="G41" s="32">
        <v>4.82</v>
      </c>
      <c r="H41" s="23" t="s">
        <v>79</v>
      </c>
      <c r="I41" s="33"/>
      <c r="J41" s="24"/>
      <c r="K41" s="25"/>
    </row>
    <row r="42" spans="2:11" s="3" customFormat="1" x14ac:dyDescent="0.25">
      <c r="B42" s="28" t="s">
        <v>80</v>
      </c>
      <c r="C42" s="28" t="s">
        <v>16</v>
      </c>
      <c r="D42" s="29">
        <v>10</v>
      </c>
      <c r="E42" s="30">
        <v>111.98</v>
      </c>
      <c r="F42" s="31">
        <v>0.03</v>
      </c>
      <c r="G42" s="32">
        <v>4.8250000000000002</v>
      </c>
      <c r="H42" s="23" t="s">
        <v>81</v>
      </c>
      <c r="I42" s="33"/>
      <c r="J42" s="24"/>
      <c r="K42" s="25"/>
    </row>
    <row r="43" spans="2:11" s="3" customFormat="1" x14ac:dyDescent="0.25">
      <c r="B43" s="28" t="s">
        <v>82</v>
      </c>
      <c r="C43" s="28" t="s">
        <v>16</v>
      </c>
      <c r="D43" s="29">
        <v>7</v>
      </c>
      <c r="E43" s="30">
        <v>75.67</v>
      </c>
      <c r="F43" s="31">
        <v>0.02</v>
      </c>
      <c r="G43" s="32">
        <v>4.0998999999999999</v>
      </c>
      <c r="H43" s="23" t="s">
        <v>83</v>
      </c>
      <c r="I43" s="33"/>
      <c r="J43" s="24"/>
      <c r="K43" s="25"/>
    </row>
    <row r="44" spans="2:11" s="3" customFormat="1" x14ac:dyDescent="0.25">
      <c r="B44" s="28" t="s">
        <v>84</v>
      </c>
      <c r="C44" s="28" t="s">
        <v>16</v>
      </c>
      <c r="D44" s="29">
        <v>5</v>
      </c>
      <c r="E44" s="30">
        <v>56.03</v>
      </c>
      <c r="F44" s="31">
        <v>0.02</v>
      </c>
      <c r="G44" s="32">
        <v>4.7600000000000007</v>
      </c>
      <c r="H44" s="23" t="s">
        <v>85</v>
      </c>
      <c r="I44" s="33"/>
      <c r="J44" s="24"/>
      <c r="K44" s="25"/>
    </row>
    <row r="45" spans="2:11" s="3" customFormat="1" x14ac:dyDescent="0.25">
      <c r="B45" s="28" t="s">
        <v>86</v>
      </c>
      <c r="C45" s="28" t="s">
        <v>16</v>
      </c>
      <c r="D45" s="29">
        <v>1</v>
      </c>
      <c r="E45" s="30">
        <v>10.64</v>
      </c>
      <c r="F45" s="31">
        <v>0</v>
      </c>
      <c r="G45" s="32">
        <v>4.3500000000000005</v>
      </c>
      <c r="H45" s="23" t="s">
        <v>87</v>
      </c>
      <c r="I45" s="33"/>
      <c r="J45" s="24"/>
      <c r="K45" s="25"/>
    </row>
    <row r="46" spans="2:11" s="3" customFormat="1" x14ac:dyDescent="0.25">
      <c r="B46" s="27" t="s">
        <v>88</v>
      </c>
      <c r="C46" s="27"/>
      <c r="D46" s="34"/>
      <c r="E46" s="35">
        <f>SUM(E11:E45)</f>
        <v>213159.75000000006</v>
      </c>
      <c r="F46" s="36">
        <f>SUM(F11:F45)</f>
        <v>62.399999999999991</v>
      </c>
      <c r="G46" s="37"/>
      <c r="H46" s="23"/>
      <c r="I46" s="1"/>
    </row>
    <row r="47" spans="2:11" s="3" customFormat="1" ht="15" hidden="1" customHeight="1" x14ac:dyDescent="0.25">
      <c r="B47" s="4" t="s">
        <v>89</v>
      </c>
      <c r="C47" s="28"/>
      <c r="D47" s="38"/>
      <c r="E47" s="39"/>
      <c r="F47" s="40"/>
      <c r="G47" s="40"/>
      <c r="H47" s="41"/>
      <c r="I47" s="1"/>
    </row>
    <row r="48" spans="2:11" s="3" customFormat="1" ht="15" hidden="1" customHeight="1" x14ac:dyDescent="0.25">
      <c r="B48" s="28"/>
      <c r="C48" s="28"/>
      <c r="D48" s="29"/>
      <c r="E48" s="30"/>
      <c r="F48" s="42"/>
      <c r="G48" s="42"/>
      <c r="H48" s="23"/>
      <c r="I48" s="1"/>
    </row>
    <row r="49" spans="2:10" s="3" customFormat="1" ht="15" hidden="1" customHeight="1" x14ac:dyDescent="0.25">
      <c r="B49" s="27" t="s">
        <v>88</v>
      </c>
      <c r="C49" s="43"/>
      <c r="D49" s="38"/>
      <c r="E49" s="35">
        <f>SUM(E48)</f>
        <v>0</v>
      </c>
      <c r="F49" s="36">
        <f>SUM(F48)</f>
        <v>0</v>
      </c>
      <c r="G49" s="37"/>
      <c r="H49" s="41"/>
      <c r="I49" s="1"/>
      <c r="J49" s="1"/>
    </row>
    <row r="50" spans="2:10" s="3" customFormat="1" ht="15" hidden="1" customHeight="1" x14ac:dyDescent="0.25">
      <c r="B50" s="4" t="s">
        <v>90</v>
      </c>
      <c r="C50" s="27"/>
      <c r="D50" s="34"/>
      <c r="E50" s="44"/>
      <c r="F50" s="37"/>
      <c r="G50" s="37"/>
      <c r="H50" s="23"/>
      <c r="I50" s="1"/>
      <c r="J50" s="1"/>
    </row>
    <row r="51" spans="2:10" s="3" customFormat="1" ht="15" hidden="1" customHeight="1" x14ac:dyDescent="0.25">
      <c r="B51" s="4" t="s">
        <v>91</v>
      </c>
      <c r="C51" s="27"/>
      <c r="D51" s="34"/>
      <c r="E51" s="44"/>
      <c r="F51" s="37"/>
      <c r="G51" s="37"/>
      <c r="H51" s="23"/>
      <c r="I51" s="1"/>
      <c r="J51" s="1"/>
    </row>
    <row r="52" spans="2:10" s="3" customFormat="1" ht="15" hidden="1" customHeight="1" x14ac:dyDescent="0.25">
      <c r="B52" s="45"/>
      <c r="C52" s="45"/>
      <c r="D52" s="46"/>
      <c r="E52" s="47"/>
      <c r="F52" s="48"/>
      <c r="G52" s="48"/>
      <c r="H52" s="23"/>
      <c r="I52" s="1"/>
      <c r="J52" s="1"/>
    </row>
    <row r="53" spans="2:10" s="3" customFormat="1" ht="15" hidden="1" customHeight="1" x14ac:dyDescent="0.25">
      <c r="B53" s="45"/>
      <c r="C53" s="45"/>
      <c r="D53" s="46"/>
      <c r="E53" s="47"/>
      <c r="F53" s="48"/>
      <c r="G53" s="48"/>
      <c r="H53" s="23"/>
      <c r="I53" s="1"/>
      <c r="J53" s="1"/>
    </row>
    <row r="54" spans="2:10" s="3" customFormat="1" ht="15" hidden="1" customHeight="1" x14ac:dyDescent="0.25">
      <c r="B54" s="27" t="s">
        <v>88</v>
      </c>
      <c r="C54" s="27"/>
      <c r="D54" s="34"/>
      <c r="E54" s="35">
        <f>SUM(E52:E53)</f>
        <v>0</v>
      </c>
      <c r="F54" s="36">
        <f>SUM(F52:F53)</f>
        <v>0</v>
      </c>
      <c r="G54" s="37"/>
      <c r="H54" s="23"/>
      <c r="I54" s="1"/>
      <c r="J54" s="1"/>
    </row>
    <row r="55" spans="2:10" s="3" customFormat="1" ht="15" hidden="1" customHeight="1" x14ac:dyDescent="0.25">
      <c r="B55" s="4" t="s">
        <v>92</v>
      </c>
      <c r="C55" s="19"/>
      <c r="D55" s="26"/>
      <c r="E55" s="21"/>
      <c r="F55" s="22"/>
      <c r="G55" s="22"/>
      <c r="H55" s="23"/>
      <c r="I55" s="1"/>
      <c r="J55" s="1"/>
    </row>
    <row r="56" spans="2:10" s="3" customFormat="1" ht="15" hidden="1" customHeight="1" x14ac:dyDescent="0.25">
      <c r="B56" s="4" t="s">
        <v>93</v>
      </c>
      <c r="C56" s="19"/>
      <c r="D56" s="26"/>
      <c r="E56" s="21"/>
      <c r="F56" s="22"/>
      <c r="G56" s="22"/>
      <c r="H56" s="23"/>
      <c r="I56" s="1"/>
      <c r="J56" s="1"/>
    </row>
    <row r="57" spans="2:10" s="3" customFormat="1" ht="15" hidden="1" customHeight="1" x14ac:dyDescent="0.25">
      <c r="B57" s="28"/>
      <c r="C57" s="28"/>
      <c r="D57" s="29"/>
      <c r="E57" s="30"/>
      <c r="F57" s="42"/>
      <c r="G57" s="42"/>
      <c r="H57" s="23"/>
      <c r="I57" s="1"/>
      <c r="J57" s="1"/>
    </row>
    <row r="58" spans="2:10" s="3" customFormat="1" ht="15" hidden="1" customHeight="1" x14ac:dyDescent="0.25">
      <c r="B58" s="28"/>
      <c r="C58" s="28"/>
      <c r="D58" s="29"/>
      <c r="E58" s="30"/>
      <c r="F58" s="42"/>
      <c r="G58" s="42"/>
      <c r="H58" s="23"/>
      <c r="I58" s="1"/>
      <c r="J58" s="1"/>
    </row>
    <row r="59" spans="2:10" s="3" customFormat="1" ht="15" hidden="1" customHeight="1" x14ac:dyDescent="0.25">
      <c r="B59" s="28"/>
      <c r="C59" s="28"/>
      <c r="D59" s="29"/>
      <c r="E59" s="30"/>
      <c r="F59" s="42"/>
      <c r="G59" s="42"/>
      <c r="H59" s="23"/>
      <c r="I59" s="1"/>
      <c r="J59" s="1"/>
    </row>
    <row r="60" spans="2:10" s="3" customFormat="1" ht="15" hidden="1" customHeight="1" x14ac:dyDescent="0.25">
      <c r="B60" s="28"/>
      <c r="C60" s="28"/>
      <c r="D60" s="29"/>
      <c r="E60" s="30"/>
      <c r="F60" s="42"/>
      <c r="G60" s="42"/>
      <c r="H60" s="23"/>
      <c r="I60" s="1"/>
      <c r="J60" s="1"/>
    </row>
    <row r="61" spans="2:10" s="49" customFormat="1" ht="15" hidden="1" customHeight="1" x14ac:dyDescent="0.25">
      <c r="B61" s="27" t="s">
        <v>88</v>
      </c>
      <c r="C61" s="27"/>
      <c r="D61" s="34"/>
      <c r="E61" s="35">
        <f>SUM(E57:E60)</f>
        <v>0</v>
      </c>
      <c r="F61" s="36">
        <f>SUM(F57:F60)</f>
        <v>0</v>
      </c>
      <c r="G61" s="37"/>
      <c r="H61" s="41"/>
      <c r="I61" s="1"/>
      <c r="J61" s="1"/>
    </row>
    <row r="62" spans="2:10" s="49" customFormat="1" ht="15" hidden="1" customHeight="1" x14ac:dyDescent="0.25">
      <c r="B62" s="27" t="s">
        <v>94</v>
      </c>
      <c r="C62" s="27"/>
      <c r="D62" s="34"/>
      <c r="E62" s="44"/>
      <c r="F62" s="37"/>
      <c r="G62" s="37"/>
      <c r="H62" s="41"/>
      <c r="I62" s="1"/>
      <c r="J62" s="1"/>
    </row>
    <row r="63" spans="2:10" s="49" customFormat="1" ht="15" hidden="1" customHeight="1" x14ac:dyDescent="0.25">
      <c r="B63" s="45"/>
      <c r="C63" s="45"/>
      <c r="D63" s="46"/>
      <c r="E63" s="47"/>
      <c r="F63" s="48"/>
      <c r="G63" s="48"/>
      <c r="H63" s="41"/>
      <c r="I63" s="1"/>
      <c r="J63" s="1"/>
    </row>
    <row r="64" spans="2:10" s="49" customFormat="1" ht="15" hidden="1" customHeight="1" x14ac:dyDescent="0.25">
      <c r="B64" s="27" t="s">
        <v>88</v>
      </c>
      <c r="C64" s="27"/>
      <c r="D64" s="34"/>
      <c r="E64" s="35">
        <f>SUM(E63)</f>
        <v>0</v>
      </c>
      <c r="F64" s="36">
        <f>SUM(F63)</f>
        <v>0</v>
      </c>
      <c r="G64" s="37"/>
      <c r="H64" s="41"/>
      <c r="I64" s="1"/>
      <c r="J64" s="1"/>
    </row>
    <row r="65" spans="2:11" s="49" customFormat="1" ht="15" hidden="1" customHeight="1" x14ac:dyDescent="0.25">
      <c r="B65" s="27" t="s">
        <v>92</v>
      </c>
      <c r="C65" s="27"/>
      <c r="D65" s="50"/>
      <c r="E65" s="51"/>
      <c r="F65" s="52"/>
      <c r="G65" s="52"/>
      <c r="H65" s="41"/>
      <c r="I65" s="1"/>
      <c r="J65" s="1"/>
    </row>
    <row r="66" spans="2:11" s="49" customFormat="1" ht="15" hidden="1" customHeight="1" x14ac:dyDescent="0.25">
      <c r="B66" s="27" t="s">
        <v>93</v>
      </c>
      <c r="C66" s="27"/>
      <c r="D66" s="50"/>
      <c r="E66" s="51"/>
      <c r="F66" s="52"/>
      <c r="G66" s="52"/>
      <c r="H66" s="41"/>
      <c r="I66" s="1"/>
      <c r="J66" s="1"/>
    </row>
    <row r="67" spans="2:11" s="49" customFormat="1" ht="15" hidden="1" customHeight="1" x14ac:dyDescent="0.25">
      <c r="B67" s="45"/>
      <c r="C67" s="45"/>
      <c r="D67" s="53"/>
      <c r="E67" s="54"/>
      <c r="F67" s="55"/>
      <c r="G67" s="55"/>
      <c r="H67" s="41"/>
      <c r="I67" s="1"/>
      <c r="J67" s="1"/>
    </row>
    <row r="68" spans="2:11" s="49" customFormat="1" ht="15" hidden="1" customHeight="1" x14ac:dyDescent="0.25">
      <c r="B68" s="45"/>
      <c r="C68" s="45"/>
      <c r="D68" s="53"/>
      <c r="E68" s="54"/>
      <c r="F68" s="55"/>
      <c r="G68" s="55"/>
      <c r="H68" s="41"/>
      <c r="I68" s="1"/>
      <c r="J68" s="1"/>
    </row>
    <row r="69" spans="2:11" s="49" customFormat="1" ht="15" hidden="1" customHeight="1" x14ac:dyDescent="0.25">
      <c r="B69" s="27" t="s">
        <v>88</v>
      </c>
      <c r="C69" s="27"/>
      <c r="D69" s="34"/>
      <c r="E69" s="56">
        <f>SUM(E67:E68)</f>
        <v>0</v>
      </c>
      <c r="F69" s="57">
        <f>SUM(F67:F68)</f>
        <v>0</v>
      </c>
      <c r="G69" s="52"/>
      <c r="H69" s="41"/>
      <c r="I69" s="1"/>
      <c r="J69" s="1"/>
    </row>
    <row r="70" spans="2:11" s="49" customFormat="1" ht="15" hidden="1" customHeight="1" x14ac:dyDescent="0.25">
      <c r="B70" s="4" t="s">
        <v>95</v>
      </c>
      <c r="C70" s="27"/>
      <c r="D70" s="34"/>
      <c r="E70" s="51"/>
      <c r="F70" s="52"/>
      <c r="G70" s="52"/>
      <c r="H70" s="41"/>
      <c r="I70" s="1"/>
      <c r="J70" s="18"/>
      <c r="K70" s="18"/>
    </row>
    <row r="71" spans="2:11" s="49" customFormat="1" ht="15" hidden="1" customHeight="1" x14ac:dyDescent="0.25">
      <c r="B71" s="4" t="s">
        <v>96</v>
      </c>
      <c r="C71" s="27"/>
      <c r="D71" s="34"/>
      <c r="E71" s="51"/>
      <c r="F71" s="52"/>
      <c r="G71" s="52"/>
      <c r="H71" s="41"/>
      <c r="I71" s="1"/>
    </row>
    <row r="72" spans="2:11" s="49" customFormat="1" ht="15" hidden="1" customHeight="1" x14ac:dyDescent="0.25">
      <c r="B72" s="58"/>
      <c r="C72" s="58"/>
      <c r="D72" s="59"/>
      <c r="E72" s="60"/>
      <c r="F72" s="61"/>
      <c r="G72" s="62"/>
      <c r="H72" s="41"/>
      <c r="I72" s="63"/>
      <c r="J72" s="1"/>
    </row>
    <row r="73" spans="2:11" s="49" customFormat="1" ht="15" hidden="1" customHeight="1" x14ac:dyDescent="0.25">
      <c r="B73" s="58"/>
      <c r="C73" s="58"/>
      <c r="D73" s="59"/>
      <c r="E73" s="60"/>
      <c r="F73" s="61"/>
      <c r="G73" s="60"/>
      <c r="H73" s="41"/>
      <c r="I73" s="63"/>
      <c r="J73" s="1"/>
    </row>
    <row r="74" spans="2:11" s="49" customFormat="1" ht="15" hidden="1" customHeight="1" x14ac:dyDescent="0.25">
      <c r="B74" s="58"/>
      <c r="C74" s="58"/>
      <c r="D74" s="59"/>
      <c r="E74" s="60"/>
      <c r="F74" s="61"/>
      <c r="G74" s="60"/>
      <c r="H74" s="41"/>
      <c r="I74" s="63"/>
      <c r="J74" s="1"/>
    </row>
    <row r="75" spans="2:11" s="49" customFormat="1" ht="15" hidden="1" customHeight="1" x14ac:dyDescent="0.25">
      <c r="B75" s="58"/>
      <c r="C75" s="58"/>
      <c r="D75" s="59"/>
      <c r="E75" s="60"/>
      <c r="F75" s="61"/>
      <c r="G75" s="60"/>
      <c r="H75" s="41"/>
      <c r="I75" s="63"/>
      <c r="J75" s="1"/>
    </row>
    <row r="76" spans="2:11" s="49" customFormat="1" ht="15" hidden="1" customHeight="1" x14ac:dyDescent="0.25">
      <c r="B76" s="58"/>
      <c r="C76" s="58"/>
      <c r="D76" s="59"/>
      <c r="E76" s="60"/>
      <c r="F76" s="61"/>
      <c r="G76" s="60"/>
      <c r="H76" s="41"/>
      <c r="I76" s="63"/>
      <c r="J76" s="1"/>
    </row>
    <row r="77" spans="2:11" s="49" customFormat="1" ht="15" hidden="1" customHeight="1" x14ac:dyDescent="0.25">
      <c r="B77" s="58"/>
      <c r="C77" s="58"/>
      <c r="D77" s="59"/>
      <c r="E77" s="60"/>
      <c r="F77" s="61"/>
      <c r="G77" s="60"/>
      <c r="H77" s="41"/>
      <c r="I77" s="63"/>
      <c r="J77" s="1"/>
    </row>
    <row r="78" spans="2:11" s="49" customFormat="1" ht="15" hidden="1" customHeight="1" x14ac:dyDescent="0.25">
      <c r="B78" s="58"/>
      <c r="C78" s="58"/>
      <c r="D78" s="59"/>
      <c r="E78" s="60"/>
      <c r="F78" s="61"/>
      <c r="G78" s="60"/>
      <c r="H78" s="41"/>
      <c r="I78" s="63"/>
      <c r="J78" s="1"/>
    </row>
    <row r="79" spans="2:11" s="49" customFormat="1" ht="15" hidden="1" customHeight="1" x14ac:dyDescent="0.25">
      <c r="B79" s="27" t="s">
        <v>88</v>
      </c>
      <c r="C79" s="27"/>
      <c r="D79" s="64"/>
      <c r="E79" s="35">
        <f>SUM(E72:E78)</f>
        <v>0</v>
      </c>
      <c r="F79" s="36">
        <f>SUM(F72:F78)</f>
        <v>0</v>
      </c>
      <c r="G79" s="44"/>
      <c r="H79" s="23"/>
      <c r="I79" s="1"/>
      <c r="J79" s="1"/>
    </row>
    <row r="80" spans="2:11" s="49" customFormat="1" ht="15" hidden="1" customHeight="1" x14ac:dyDescent="0.25">
      <c r="B80" s="27" t="s">
        <v>97</v>
      </c>
      <c r="C80" s="27"/>
      <c r="D80" s="64"/>
      <c r="E80" s="44"/>
      <c r="F80" s="37"/>
      <c r="G80" s="44"/>
      <c r="H80" s="23"/>
      <c r="I80" s="1"/>
      <c r="J80" s="1"/>
    </row>
    <row r="81" spans="2:10" s="49" customFormat="1" ht="15" hidden="1" customHeight="1" x14ac:dyDescent="0.25">
      <c r="B81" s="45"/>
      <c r="C81" s="45"/>
      <c r="D81" s="64"/>
      <c r="E81" s="47"/>
      <c r="F81" s="48"/>
      <c r="G81" s="47"/>
      <c r="H81" s="23"/>
      <c r="I81" s="1"/>
      <c r="J81" s="1"/>
    </row>
    <row r="82" spans="2:10" s="49" customFormat="1" ht="15" hidden="1" customHeight="1" x14ac:dyDescent="0.25">
      <c r="B82" s="45"/>
      <c r="C82" s="45"/>
      <c r="D82" s="64"/>
      <c r="E82" s="47"/>
      <c r="F82" s="48"/>
      <c r="G82" s="47"/>
      <c r="H82" s="23"/>
      <c r="I82" s="1"/>
      <c r="J82" s="1"/>
    </row>
    <row r="83" spans="2:10" s="49" customFormat="1" ht="15" hidden="1" customHeight="1" x14ac:dyDescent="0.25">
      <c r="B83" s="27"/>
      <c r="C83" s="27"/>
      <c r="D83" s="64"/>
      <c r="E83" s="35">
        <f>SUM(E81:E82)</f>
        <v>0</v>
      </c>
      <c r="F83" s="36">
        <f>SUM(F81:F82)</f>
        <v>0</v>
      </c>
      <c r="G83" s="44"/>
      <c r="H83" s="23"/>
      <c r="I83" s="1"/>
      <c r="J83" s="1"/>
    </row>
    <row r="84" spans="2:10" s="49" customFormat="1" ht="15" customHeight="1" x14ac:dyDescent="0.25">
      <c r="B84" s="27" t="s">
        <v>90</v>
      </c>
      <c r="C84" s="27"/>
      <c r="D84" s="64"/>
      <c r="E84" s="44"/>
      <c r="F84" s="37"/>
      <c r="G84" s="44"/>
      <c r="H84" s="23"/>
      <c r="I84" s="1"/>
      <c r="J84" s="1"/>
    </row>
    <row r="85" spans="2:10" s="49" customFormat="1" ht="15" customHeight="1" x14ac:dyDescent="0.25">
      <c r="B85" s="27" t="s">
        <v>91</v>
      </c>
      <c r="C85" s="27"/>
      <c r="D85" s="64"/>
      <c r="E85" s="44"/>
      <c r="F85" s="37"/>
      <c r="G85" s="44"/>
      <c r="H85" s="23"/>
      <c r="I85" s="1"/>
      <c r="J85" s="1"/>
    </row>
    <row r="86" spans="2:10" s="49" customFormat="1" ht="15" customHeight="1" x14ac:dyDescent="0.25">
      <c r="B86" s="45" t="s">
        <v>98</v>
      </c>
      <c r="C86" s="45" t="s">
        <v>99</v>
      </c>
      <c r="D86" s="64">
        <v>50000000</v>
      </c>
      <c r="E86" s="47">
        <v>50363.47</v>
      </c>
      <c r="F86" s="48">
        <v>14.74</v>
      </c>
      <c r="G86" s="47">
        <v>5.8936999999999999</v>
      </c>
      <c r="H86" s="23" t="s">
        <v>100</v>
      </c>
      <c r="I86" s="1"/>
      <c r="J86" s="1"/>
    </row>
    <row r="87" spans="2:10" s="49" customFormat="1" ht="15" customHeight="1" x14ac:dyDescent="0.25">
      <c r="B87" s="45" t="s">
        <v>101</v>
      </c>
      <c r="C87" s="45" t="s">
        <v>99</v>
      </c>
      <c r="D87" s="64">
        <v>23000000</v>
      </c>
      <c r="E87" s="47">
        <v>23003.84</v>
      </c>
      <c r="F87" s="48">
        <v>6.73</v>
      </c>
      <c r="G87" s="47">
        <v>6.0285000000000002</v>
      </c>
      <c r="H87" s="23" t="s">
        <v>102</v>
      </c>
      <c r="I87" s="1"/>
      <c r="J87" s="1"/>
    </row>
    <row r="88" spans="2:10" s="49" customFormat="1" ht="15" customHeight="1" x14ac:dyDescent="0.25">
      <c r="B88" s="45" t="s">
        <v>103</v>
      </c>
      <c r="C88" s="45" t="s">
        <v>99</v>
      </c>
      <c r="D88" s="64">
        <v>15000000</v>
      </c>
      <c r="E88" s="47">
        <v>15557.85</v>
      </c>
      <c r="F88" s="48">
        <v>4.55</v>
      </c>
      <c r="G88" s="47">
        <v>5.2981999999999996</v>
      </c>
      <c r="H88" s="23" t="s">
        <v>104</v>
      </c>
      <c r="I88" s="1"/>
      <c r="J88" s="1"/>
    </row>
    <row r="89" spans="2:10" s="49" customFormat="1" ht="15" customHeight="1" x14ac:dyDescent="0.25">
      <c r="B89" s="45" t="s">
        <v>105</v>
      </c>
      <c r="C89" s="45" t="s">
        <v>99</v>
      </c>
      <c r="D89" s="64">
        <v>10000000</v>
      </c>
      <c r="E89" s="47">
        <v>10389.66</v>
      </c>
      <c r="F89" s="48">
        <v>3.04</v>
      </c>
      <c r="G89" s="47">
        <v>6.2332999999999998</v>
      </c>
      <c r="H89" s="23" t="s">
        <v>106</v>
      </c>
      <c r="I89" s="1"/>
      <c r="J89" s="1"/>
    </row>
    <row r="90" spans="2:10" s="49" customFormat="1" ht="15" customHeight="1" x14ac:dyDescent="0.25">
      <c r="B90" s="45" t="s">
        <v>107</v>
      </c>
      <c r="C90" s="45" t="s">
        <v>99</v>
      </c>
      <c r="D90" s="64">
        <v>500000</v>
      </c>
      <c r="E90" s="47">
        <v>526.82000000000005</v>
      </c>
      <c r="F90" s="48">
        <v>0.15</v>
      </c>
      <c r="G90" s="47">
        <v>5.2881</v>
      </c>
      <c r="H90" s="23" t="s">
        <v>108</v>
      </c>
      <c r="I90" s="1"/>
      <c r="J90" s="1"/>
    </row>
    <row r="91" spans="2:10" s="49" customFormat="1" ht="15" customHeight="1" x14ac:dyDescent="0.25">
      <c r="B91" s="27" t="s">
        <v>88</v>
      </c>
      <c r="C91" s="27"/>
      <c r="D91" s="64"/>
      <c r="E91" s="36">
        <f>SUM(E86:E90)</f>
        <v>99841.640000000014</v>
      </c>
      <c r="F91" s="36">
        <f>SUM(F86:F90)</f>
        <v>29.209999999999997</v>
      </c>
      <c r="G91" s="44"/>
      <c r="H91" s="23"/>
      <c r="I91" s="1"/>
      <c r="J91" s="1"/>
    </row>
    <row r="92" spans="2:10" s="49" customFormat="1" ht="15" customHeight="1" x14ac:dyDescent="0.25">
      <c r="B92" s="27" t="s">
        <v>95</v>
      </c>
      <c r="C92" s="27"/>
      <c r="D92" s="64"/>
      <c r="E92" s="44"/>
      <c r="F92" s="37"/>
      <c r="G92" s="44"/>
      <c r="H92" s="23"/>
      <c r="I92" s="1"/>
      <c r="J92" s="1"/>
    </row>
    <row r="93" spans="2:10" s="49" customFormat="1" ht="15" customHeight="1" x14ac:dyDescent="0.25">
      <c r="B93" s="27" t="s">
        <v>109</v>
      </c>
      <c r="C93" s="27"/>
      <c r="D93" s="64"/>
      <c r="E93" s="44"/>
      <c r="F93" s="37"/>
      <c r="G93" s="44"/>
      <c r="H93" s="23"/>
      <c r="I93" s="1"/>
      <c r="J93" s="1"/>
    </row>
    <row r="94" spans="2:10" s="49" customFormat="1" ht="15" customHeight="1" x14ac:dyDescent="0.25">
      <c r="B94" s="45" t="s">
        <v>110</v>
      </c>
      <c r="C94" s="45" t="s">
        <v>16</v>
      </c>
      <c r="D94" s="64">
        <v>21500</v>
      </c>
      <c r="E94" s="47">
        <v>20189.150000000001</v>
      </c>
      <c r="F94" s="48">
        <v>5.91</v>
      </c>
      <c r="G94" s="47">
        <v>5.0209999999999999</v>
      </c>
      <c r="H94" s="23" t="s">
        <v>111</v>
      </c>
      <c r="I94" s="33"/>
      <c r="J94" s="1"/>
    </row>
    <row r="95" spans="2:10" s="49" customFormat="1" ht="15" customHeight="1" x14ac:dyDescent="0.25">
      <c r="B95" s="45" t="s">
        <v>88</v>
      </c>
      <c r="C95" s="45"/>
      <c r="D95" s="64"/>
      <c r="E95" s="36">
        <f>SUM(E94:E94)</f>
        <v>20189.150000000001</v>
      </c>
      <c r="F95" s="36">
        <f>SUM(F94:F94)</f>
        <v>5.91</v>
      </c>
      <c r="G95" s="47"/>
      <c r="H95" s="23"/>
      <c r="I95" s="1"/>
      <c r="J95" s="1"/>
    </row>
    <row r="96" spans="2:10" s="3" customFormat="1" x14ac:dyDescent="0.25">
      <c r="B96" s="27" t="s">
        <v>112</v>
      </c>
      <c r="C96" s="45"/>
      <c r="D96" s="46"/>
      <c r="E96" s="47"/>
      <c r="F96" s="61"/>
      <c r="G96" s="48"/>
      <c r="H96" s="23"/>
      <c r="I96" s="1"/>
      <c r="J96" s="1"/>
    </row>
    <row r="97" spans="2:10" s="3" customFormat="1" x14ac:dyDescent="0.25">
      <c r="B97" s="27" t="s">
        <v>113</v>
      </c>
      <c r="C97" s="45"/>
      <c r="D97" s="46"/>
      <c r="E97" s="47">
        <v>8423.31</v>
      </c>
      <c r="F97" s="65">
        <v>2.4700000000000002</v>
      </c>
      <c r="G97" s="42"/>
      <c r="H97" s="23"/>
      <c r="I97" s="33"/>
      <c r="J97" s="1"/>
    </row>
    <row r="98" spans="2:10" s="3" customFormat="1" x14ac:dyDescent="0.25">
      <c r="B98" s="27" t="s">
        <v>114</v>
      </c>
      <c r="C98" s="45"/>
      <c r="D98" s="46"/>
      <c r="E98" s="47">
        <v>33.74</v>
      </c>
      <c r="F98" s="65">
        <v>0.01</v>
      </c>
      <c r="G98" s="42"/>
      <c r="H98" s="23"/>
      <c r="I98" s="33"/>
      <c r="J98" s="1"/>
    </row>
    <row r="99" spans="2:10" s="49" customFormat="1" x14ac:dyDescent="0.25">
      <c r="B99" s="66" t="s">
        <v>115</v>
      </c>
      <c r="C99" s="66"/>
      <c r="D99" s="67"/>
      <c r="E99" s="35">
        <f>+SUM(E97:E98)+E61+E46+E54+E49+E64+E79+E69+E83+E95+E91</f>
        <v>341647.59000000008</v>
      </c>
      <c r="F99" s="36">
        <f>+SUM(F97:F98)+F61+F46+F54+F49+F64+F79+F69+F83+F95+F91</f>
        <v>99.999999999999986</v>
      </c>
      <c r="G99" s="68"/>
      <c r="H99" s="69"/>
      <c r="I99" s="1"/>
      <c r="J99" s="1"/>
    </row>
    <row r="100" spans="2:10" s="2" customFormat="1" x14ac:dyDescent="0.25">
      <c r="B100" s="322" t="s">
        <v>116</v>
      </c>
      <c r="C100" s="323"/>
      <c r="D100" s="323"/>
      <c r="E100" s="323"/>
      <c r="F100" s="323"/>
      <c r="G100" s="323"/>
      <c r="H100" s="324"/>
      <c r="I100" s="1"/>
      <c r="J100" s="63"/>
    </row>
    <row r="101" spans="2:10" x14ac:dyDescent="0.25">
      <c r="B101" s="325" t="s">
        <v>117</v>
      </c>
      <c r="C101" s="326"/>
      <c r="D101" s="326"/>
      <c r="E101" s="326"/>
      <c r="F101" s="326"/>
      <c r="G101" s="326"/>
      <c r="H101" s="327"/>
      <c r="J101" s="1"/>
    </row>
    <row r="102" spans="2:10" x14ac:dyDescent="0.25">
      <c r="B102" s="71" t="s">
        <v>118</v>
      </c>
      <c r="C102" s="72"/>
      <c r="D102" s="72"/>
      <c r="E102" s="72"/>
      <c r="F102" s="72"/>
      <c r="G102" s="72"/>
      <c r="H102" s="73"/>
      <c r="J102" s="1"/>
    </row>
    <row r="103" spans="2:10" x14ac:dyDescent="0.25">
      <c r="B103" s="71" t="s">
        <v>119</v>
      </c>
      <c r="C103" s="72"/>
      <c r="D103" s="72"/>
      <c r="E103" s="72"/>
      <c r="F103" s="72"/>
      <c r="G103" s="72"/>
      <c r="H103" s="73"/>
      <c r="J103" s="1"/>
    </row>
    <row r="104" spans="2:10" x14ac:dyDescent="0.25">
      <c r="B104" s="71"/>
      <c r="C104" s="72"/>
      <c r="D104" s="72"/>
      <c r="E104" s="72"/>
      <c r="F104" s="72"/>
      <c r="G104" s="72"/>
      <c r="H104" s="73"/>
      <c r="J104" s="1"/>
    </row>
    <row r="105" spans="2:10" x14ac:dyDescent="0.25">
      <c r="J105" s="1"/>
    </row>
  </sheetData>
  <mergeCells count="4">
    <mergeCell ref="B1:H1"/>
    <mergeCell ref="B2:H2"/>
    <mergeCell ref="B100:H100"/>
    <mergeCell ref="B101:H101"/>
  </mergeCell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F9EE-06AB-41D4-9CDF-9229E09FF46B}">
  <sheetPr>
    <pageSetUpPr fitToPage="1"/>
  </sheetPr>
  <dimension ref="A1:N102"/>
  <sheetViews>
    <sheetView showGridLines="0" view="pageBreakPreview" topLeftCell="C5" zoomScaleNormal="100" zoomScaleSheetLayoutView="100" workbookViewId="0">
      <selection activeCell="G34" sqref="G34"/>
    </sheetView>
  </sheetViews>
  <sheetFormatPr defaultRowHeight="15" x14ac:dyDescent="0.25"/>
  <cols>
    <col min="1" max="1" width="9.140625" style="70" hidden="1" customWidth="1"/>
    <col min="2" max="2" width="106.140625" style="70" customWidth="1"/>
    <col min="3" max="3" width="18.28515625" style="70" customWidth="1"/>
    <col min="4" max="4" width="15.7109375" style="70" customWidth="1"/>
    <col min="5" max="5" width="25" style="70" customWidth="1"/>
    <col min="6" max="7" width="15.42578125" style="70" customWidth="1"/>
    <col min="8" max="8" width="17.28515625" style="74" customWidth="1"/>
    <col min="9" max="9" width="15.140625" style="1" bestFit="1" customWidth="1"/>
    <col min="10" max="10" width="19.42578125" style="2" customWidth="1"/>
    <col min="11" max="11" width="12.85546875" style="70" customWidth="1"/>
    <col min="12" max="256" width="9.140625" style="70"/>
    <col min="257" max="257" width="0" style="70" hidden="1" customWidth="1"/>
    <col min="258" max="258" width="106.140625" style="70" customWidth="1"/>
    <col min="259" max="259" width="18.28515625" style="70" customWidth="1"/>
    <col min="260" max="260" width="15.7109375" style="70" customWidth="1"/>
    <col min="261" max="261" width="25" style="70" customWidth="1"/>
    <col min="262" max="263" width="15.42578125" style="70" customWidth="1"/>
    <col min="264" max="264" width="17.28515625" style="70" customWidth="1"/>
    <col min="265" max="265" width="15.140625" style="70" bestFit="1" customWidth="1"/>
    <col min="266" max="266" width="19.42578125" style="70" customWidth="1"/>
    <col min="267" max="267" width="12.85546875" style="70" customWidth="1"/>
    <col min="268" max="512" width="9.140625" style="70"/>
    <col min="513" max="513" width="0" style="70" hidden="1" customWidth="1"/>
    <col min="514" max="514" width="106.140625" style="70" customWidth="1"/>
    <col min="515" max="515" width="18.28515625" style="70" customWidth="1"/>
    <col min="516" max="516" width="15.7109375" style="70" customWidth="1"/>
    <col min="517" max="517" width="25" style="70" customWidth="1"/>
    <col min="518" max="519" width="15.42578125" style="70" customWidth="1"/>
    <col min="520" max="520" width="17.28515625" style="70" customWidth="1"/>
    <col min="521" max="521" width="15.140625" style="70" bestFit="1" customWidth="1"/>
    <col min="522" max="522" width="19.42578125" style="70" customWidth="1"/>
    <col min="523" max="523" width="12.85546875" style="70" customWidth="1"/>
    <col min="524" max="768" width="9.140625" style="70"/>
    <col min="769" max="769" width="0" style="70" hidden="1" customWidth="1"/>
    <col min="770" max="770" width="106.140625" style="70" customWidth="1"/>
    <col min="771" max="771" width="18.28515625" style="70" customWidth="1"/>
    <col min="772" max="772" width="15.7109375" style="70" customWidth="1"/>
    <col min="773" max="773" width="25" style="70" customWidth="1"/>
    <col min="774" max="775" width="15.42578125" style="70" customWidth="1"/>
    <col min="776" max="776" width="17.28515625" style="70" customWidth="1"/>
    <col min="777" max="777" width="15.140625" style="70" bestFit="1" customWidth="1"/>
    <col min="778" max="778" width="19.42578125" style="70" customWidth="1"/>
    <col min="779" max="779" width="12.85546875" style="70" customWidth="1"/>
    <col min="780" max="1024" width="9.140625" style="70"/>
    <col min="1025" max="1025" width="0" style="70" hidden="1" customWidth="1"/>
    <col min="1026" max="1026" width="106.140625" style="70" customWidth="1"/>
    <col min="1027" max="1027" width="18.28515625" style="70" customWidth="1"/>
    <col min="1028" max="1028" width="15.7109375" style="70" customWidth="1"/>
    <col min="1029" max="1029" width="25" style="70" customWidth="1"/>
    <col min="1030" max="1031" width="15.42578125" style="70" customWidth="1"/>
    <col min="1032" max="1032" width="17.28515625" style="70" customWidth="1"/>
    <col min="1033" max="1033" width="15.140625" style="70" bestFit="1" customWidth="1"/>
    <col min="1034" max="1034" width="19.42578125" style="70" customWidth="1"/>
    <col min="1035" max="1035" width="12.85546875" style="70" customWidth="1"/>
    <col min="1036" max="1280" width="9.140625" style="70"/>
    <col min="1281" max="1281" width="0" style="70" hidden="1" customWidth="1"/>
    <col min="1282" max="1282" width="106.140625" style="70" customWidth="1"/>
    <col min="1283" max="1283" width="18.28515625" style="70" customWidth="1"/>
    <col min="1284" max="1284" width="15.7109375" style="70" customWidth="1"/>
    <col min="1285" max="1285" width="25" style="70" customWidth="1"/>
    <col min="1286" max="1287" width="15.42578125" style="70" customWidth="1"/>
    <col min="1288" max="1288" width="17.28515625" style="70" customWidth="1"/>
    <col min="1289" max="1289" width="15.140625" style="70" bestFit="1" customWidth="1"/>
    <col min="1290" max="1290" width="19.42578125" style="70" customWidth="1"/>
    <col min="1291" max="1291" width="12.85546875" style="70" customWidth="1"/>
    <col min="1292" max="1536" width="9.140625" style="70"/>
    <col min="1537" max="1537" width="0" style="70" hidden="1" customWidth="1"/>
    <col min="1538" max="1538" width="106.140625" style="70" customWidth="1"/>
    <col min="1539" max="1539" width="18.28515625" style="70" customWidth="1"/>
    <col min="1540" max="1540" width="15.7109375" style="70" customWidth="1"/>
    <col min="1541" max="1541" width="25" style="70" customWidth="1"/>
    <col min="1542" max="1543" width="15.42578125" style="70" customWidth="1"/>
    <col min="1544" max="1544" width="17.28515625" style="70" customWidth="1"/>
    <col min="1545" max="1545" width="15.140625" style="70" bestFit="1" customWidth="1"/>
    <col min="1546" max="1546" width="19.42578125" style="70" customWidth="1"/>
    <col min="1547" max="1547" width="12.85546875" style="70" customWidth="1"/>
    <col min="1548" max="1792" width="9.140625" style="70"/>
    <col min="1793" max="1793" width="0" style="70" hidden="1" customWidth="1"/>
    <col min="1794" max="1794" width="106.140625" style="70" customWidth="1"/>
    <col min="1795" max="1795" width="18.28515625" style="70" customWidth="1"/>
    <col min="1796" max="1796" width="15.7109375" style="70" customWidth="1"/>
    <col min="1797" max="1797" width="25" style="70" customWidth="1"/>
    <col min="1798" max="1799" width="15.42578125" style="70" customWidth="1"/>
    <col min="1800" max="1800" width="17.28515625" style="70" customWidth="1"/>
    <col min="1801" max="1801" width="15.140625" style="70" bestFit="1" customWidth="1"/>
    <col min="1802" max="1802" width="19.42578125" style="70" customWidth="1"/>
    <col min="1803" max="1803" width="12.85546875" style="70" customWidth="1"/>
    <col min="1804" max="2048" width="9.140625" style="70"/>
    <col min="2049" max="2049" width="0" style="70" hidden="1" customWidth="1"/>
    <col min="2050" max="2050" width="106.140625" style="70" customWidth="1"/>
    <col min="2051" max="2051" width="18.28515625" style="70" customWidth="1"/>
    <col min="2052" max="2052" width="15.7109375" style="70" customWidth="1"/>
    <col min="2053" max="2053" width="25" style="70" customWidth="1"/>
    <col min="2054" max="2055" width="15.42578125" style="70" customWidth="1"/>
    <col min="2056" max="2056" width="17.28515625" style="70" customWidth="1"/>
    <col min="2057" max="2057" width="15.140625" style="70" bestFit="1" customWidth="1"/>
    <col min="2058" max="2058" width="19.42578125" style="70" customWidth="1"/>
    <col min="2059" max="2059" width="12.85546875" style="70" customWidth="1"/>
    <col min="2060" max="2304" width="9.140625" style="70"/>
    <col min="2305" max="2305" width="0" style="70" hidden="1" customWidth="1"/>
    <col min="2306" max="2306" width="106.140625" style="70" customWidth="1"/>
    <col min="2307" max="2307" width="18.28515625" style="70" customWidth="1"/>
    <col min="2308" max="2308" width="15.7109375" style="70" customWidth="1"/>
    <col min="2309" max="2309" width="25" style="70" customWidth="1"/>
    <col min="2310" max="2311" width="15.42578125" style="70" customWidth="1"/>
    <col min="2312" max="2312" width="17.28515625" style="70" customWidth="1"/>
    <col min="2313" max="2313" width="15.140625" style="70" bestFit="1" customWidth="1"/>
    <col min="2314" max="2314" width="19.42578125" style="70" customWidth="1"/>
    <col min="2315" max="2315" width="12.85546875" style="70" customWidth="1"/>
    <col min="2316" max="2560" width="9.140625" style="70"/>
    <col min="2561" max="2561" width="0" style="70" hidden="1" customWidth="1"/>
    <col min="2562" max="2562" width="106.140625" style="70" customWidth="1"/>
    <col min="2563" max="2563" width="18.28515625" style="70" customWidth="1"/>
    <col min="2564" max="2564" width="15.7109375" style="70" customWidth="1"/>
    <col min="2565" max="2565" width="25" style="70" customWidth="1"/>
    <col min="2566" max="2567" width="15.42578125" style="70" customWidth="1"/>
    <col min="2568" max="2568" width="17.28515625" style="70" customWidth="1"/>
    <col min="2569" max="2569" width="15.140625" style="70" bestFit="1" customWidth="1"/>
    <col min="2570" max="2570" width="19.42578125" style="70" customWidth="1"/>
    <col min="2571" max="2571" width="12.85546875" style="70" customWidth="1"/>
    <col min="2572" max="2816" width="9.140625" style="70"/>
    <col min="2817" max="2817" width="0" style="70" hidden="1" customWidth="1"/>
    <col min="2818" max="2818" width="106.140625" style="70" customWidth="1"/>
    <col min="2819" max="2819" width="18.28515625" style="70" customWidth="1"/>
    <col min="2820" max="2820" width="15.7109375" style="70" customWidth="1"/>
    <col min="2821" max="2821" width="25" style="70" customWidth="1"/>
    <col min="2822" max="2823" width="15.42578125" style="70" customWidth="1"/>
    <col min="2824" max="2824" width="17.28515625" style="70" customWidth="1"/>
    <col min="2825" max="2825" width="15.140625" style="70" bestFit="1" customWidth="1"/>
    <col min="2826" max="2826" width="19.42578125" style="70" customWidth="1"/>
    <col min="2827" max="2827" width="12.85546875" style="70" customWidth="1"/>
    <col min="2828" max="3072" width="9.140625" style="70"/>
    <col min="3073" max="3073" width="0" style="70" hidden="1" customWidth="1"/>
    <col min="3074" max="3074" width="106.140625" style="70" customWidth="1"/>
    <col min="3075" max="3075" width="18.28515625" style="70" customWidth="1"/>
    <col min="3076" max="3076" width="15.7109375" style="70" customWidth="1"/>
    <col min="3077" max="3077" width="25" style="70" customWidth="1"/>
    <col min="3078" max="3079" width="15.42578125" style="70" customWidth="1"/>
    <col min="3080" max="3080" width="17.28515625" style="70" customWidth="1"/>
    <col min="3081" max="3081" width="15.140625" style="70" bestFit="1" customWidth="1"/>
    <col min="3082" max="3082" width="19.42578125" style="70" customWidth="1"/>
    <col min="3083" max="3083" width="12.85546875" style="70" customWidth="1"/>
    <col min="3084" max="3328" width="9.140625" style="70"/>
    <col min="3329" max="3329" width="0" style="70" hidden="1" customWidth="1"/>
    <col min="3330" max="3330" width="106.140625" style="70" customWidth="1"/>
    <col min="3331" max="3331" width="18.28515625" style="70" customWidth="1"/>
    <col min="3332" max="3332" width="15.7109375" style="70" customWidth="1"/>
    <col min="3333" max="3333" width="25" style="70" customWidth="1"/>
    <col min="3334" max="3335" width="15.42578125" style="70" customWidth="1"/>
    <col min="3336" max="3336" width="17.28515625" style="70" customWidth="1"/>
    <col min="3337" max="3337" width="15.140625" style="70" bestFit="1" customWidth="1"/>
    <col min="3338" max="3338" width="19.42578125" style="70" customWidth="1"/>
    <col min="3339" max="3339" width="12.85546875" style="70" customWidth="1"/>
    <col min="3340" max="3584" width="9.140625" style="70"/>
    <col min="3585" max="3585" width="0" style="70" hidden="1" customWidth="1"/>
    <col min="3586" max="3586" width="106.140625" style="70" customWidth="1"/>
    <col min="3587" max="3587" width="18.28515625" style="70" customWidth="1"/>
    <col min="3588" max="3588" width="15.7109375" style="70" customWidth="1"/>
    <col min="3589" max="3589" width="25" style="70" customWidth="1"/>
    <col min="3590" max="3591" width="15.42578125" style="70" customWidth="1"/>
    <col min="3592" max="3592" width="17.28515625" style="70" customWidth="1"/>
    <col min="3593" max="3593" width="15.140625" style="70" bestFit="1" customWidth="1"/>
    <col min="3594" max="3594" width="19.42578125" style="70" customWidth="1"/>
    <col min="3595" max="3595" width="12.85546875" style="70" customWidth="1"/>
    <col min="3596" max="3840" width="9.140625" style="70"/>
    <col min="3841" max="3841" width="0" style="70" hidden="1" customWidth="1"/>
    <col min="3842" max="3842" width="106.140625" style="70" customWidth="1"/>
    <col min="3843" max="3843" width="18.28515625" style="70" customWidth="1"/>
    <col min="3844" max="3844" width="15.7109375" style="70" customWidth="1"/>
    <col min="3845" max="3845" width="25" style="70" customWidth="1"/>
    <col min="3846" max="3847" width="15.42578125" style="70" customWidth="1"/>
    <col min="3848" max="3848" width="17.28515625" style="70" customWidth="1"/>
    <col min="3849" max="3849" width="15.140625" style="70" bestFit="1" customWidth="1"/>
    <col min="3850" max="3850" width="19.42578125" style="70" customWidth="1"/>
    <col min="3851" max="3851" width="12.85546875" style="70" customWidth="1"/>
    <col min="3852" max="4096" width="9.140625" style="70"/>
    <col min="4097" max="4097" width="0" style="70" hidden="1" customWidth="1"/>
    <col min="4098" max="4098" width="106.140625" style="70" customWidth="1"/>
    <col min="4099" max="4099" width="18.28515625" style="70" customWidth="1"/>
    <col min="4100" max="4100" width="15.7109375" style="70" customWidth="1"/>
    <col min="4101" max="4101" width="25" style="70" customWidth="1"/>
    <col min="4102" max="4103" width="15.42578125" style="70" customWidth="1"/>
    <col min="4104" max="4104" width="17.28515625" style="70" customWidth="1"/>
    <col min="4105" max="4105" width="15.140625" style="70" bestFit="1" customWidth="1"/>
    <col min="4106" max="4106" width="19.42578125" style="70" customWidth="1"/>
    <col min="4107" max="4107" width="12.85546875" style="70" customWidth="1"/>
    <col min="4108" max="4352" width="9.140625" style="70"/>
    <col min="4353" max="4353" width="0" style="70" hidden="1" customWidth="1"/>
    <col min="4354" max="4354" width="106.140625" style="70" customWidth="1"/>
    <col min="4355" max="4355" width="18.28515625" style="70" customWidth="1"/>
    <col min="4356" max="4356" width="15.7109375" style="70" customWidth="1"/>
    <col min="4357" max="4357" width="25" style="70" customWidth="1"/>
    <col min="4358" max="4359" width="15.42578125" style="70" customWidth="1"/>
    <col min="4360" max="4360" width="17.28515625" style="70" customWidth="1"/>
    <col min="4361" max="4361" width="15.140625" style="70" bestFit="1" customWidth="1"/>
    <col min="4362" max="4362" width="19.42578125" style="70" customWidth="1"/>
    <col min="4363" max="4363" width="12.85546875" style="70" customWidth="1"/>
    <col min="4364" max="4608" width="9.140625" style="70"/>
    <col min="4609" max="4609" width="0" style="70" hidden="1" customWidth="1"/>
    <col min="4610" max="4610" width="106.140625" style="70" customWidth="1"/>
    <col min="4611" max="4611" width="18.28515625" style="70" customWidth="1"/>
    <col min="4612" max="4612" width="15.7109375" style="70" customWidth="1"/>
    <col min="4613" max="4613" width="25" style="70" customWidth="1"/>
    <col min="4614" max="4615" width="15.42578125" style="70" customWidth="1"/>
    <col min="4616" max="4616" width="17.28515625" style="70" customWidth="1"/>
    <col min="4617" max="4617" width="15.140625" style="70" bestFit="1" customWidth="1"/>
    <col min="4618" max="4618" width="19.42578125" style="70" customWidth="1"/>
    <col min="4619" max="4619" width="12.85546875" style="70" customWidth="1"/>
    <col min="4620" max="4864" width="9.140625" style="70"/>
    <col min="4865" max="4865" width="0" style="70" hidden="1" customWidth="1"/>
    <col min="4866" max="4866" width="106.140625" style="70" customWidth="1"/>
    <col min="4867" max="4867" width="18.28515625" style="70" customWidth="1"/>
    <col min="4868" max="4868" width="15.7109375" style="70" customWidth="1"/>
    <col min="4869" max="4869" width="25" style="70" customWidth="1"/>
    <col min="4870" max="4871" width="15.42578125" style="70" customWidth="1"/>
    <col min="4872" max="4872" width="17.28515625" style="70" customWidth="1"/>
    <col min="4873" max="4873" width="15.140625" style="70" bestFit="1" customWidth="1"/>
    <col min="4874" max="4874" width="19.42578125" style="70" customWidth="1"/>
    <col min="4875" max="4875" width="12.85546875" style="70" customWidth="1"/>
    <col min="4876" max="5120" width="9.140625" style="70"/>
    <col min="5121" max="5121" width="0" style="70" hidden="1" customWidth="1"/>
    <col min="5122" max="5122" width="106.140625" style="70" customWidth="1"/>
    <col min="5123" max="5123" width="18.28515625" style="70" customWidth="1"/>
    <col min="5124" max="5124" width="15.7109375" style="70" customWidth="1"/>
    <col min="5125" max="5125" width="25" style="70" customWidth="1"/>
    <col min="5126" max="5127" width="15.42578125" style="70" customWidth="1"/>
    <col min="5128" max="5128" width="17.28515625" style="70" customWidth="1"/>
    <col min="5129" max="5129" width="15.140625" style="70" bestFit="1" customWidth="1"/>
    <col min="5130" max="5130" width="19.42578125" style="70" customWidth="1"/>
    <col min="5131" max="5131" width="12.85546875" style="70" customWidth="1"/>
    <col min="5132" max="5376" width="9.140625" style="70"/>
    <col min="5377" max="5377" width="0" style="70" hidden="1" customWidth="1"/>
    <col min="5378" max="5378" width="106.140625" style="70" customWidth="1"/>
    <col min="5379" max="5379" width="18.28515625" style="70" customWidth="1"/>
    <col min="5380" max="5380" width="15.7109375" style="70" customWidth="1"/>
    <col min="5381" max="5381" width="25" style="70" customWidth="1"/>
    <col min="5382" max="5383" width="15.42578125" style="70" customWidth="1"/>
    <col min="5384" max="5384" width="17.28515625" style="70" customWidth="1"/>
    <col min="5385" max="5385" width="15.140625" style="70" bestFit="1" customWidth="1"/>
    <col min="5386" max="5386" width="19.42578125" style="70" customWidth="1"/>
    <col min="5387" max="5387" width="12.85546875" style="70" customWidth="1"/>
    <col min="5388" max="5632" width="9.140625" style="70"/>
    <col min="5633" max="5633" width="0" style="70" hidden="1" customWidth="1"/>
    <col min="5634" max="5634" width="106.140625" style="70" customWidth="1"/>
    <col min="5635" max="5635" width="18.28515625" style="70" customWidth="1"/>
    <col min="5636" max="5636" width="15.7109375" style="70" customWidth="1"/>
    <col min="5637" max="5637" width="25" style="70" customWidth="1"/>
    <col min="5638" max="5639" width="15.42578125" style="70" customWidth="1"/>
    <col min="5640" max="5640" width="17.28515625" style="70" customWidth="1"/>
    <col min="5641" max="5641" width="15.140625" style="70" bestFit="1" customWidth="1"/>
    <col min="5642" max="5642" width="19.42578125" style="70" customWidth="1"/>
    <col min="5643" max="5643" width="12.85546875" style="70" customWidth="1"/>
    <col min="5644" max="5888" width="9.140625" style="70"/>
    <col min="5889" max="5889" width="0" style="70" hidden="1" customWidth="1"/>
    <col min="5890" max="5890" width="106.140625" style="70" customWidth="1"/>
    <col min="5891" max="5891" width="18.28515625" style="70" customWidth="1"/>
    <col min="5892" max="5892" width="15.7109375" style="70" customWidth="1"/>
    <col min="5893" max="5893" width="25" style="70" customWidth="1"/>
    <col min="5894" max="5895" width="15.42578125" style="70" customWidth="1"/>
    <col min="5896" max="5896" width="17.28515625" style="70" customWidth="1"/>
    <col min="5897" max="5897" width="15.140625" style="70" bestFit="1" customWidth="1"/>
    <col min="5898" max="5898" width="19.42578125" style="70" customWidth="1"/>
    <col min="5899" max="5899" width="12.85546875" style="70" customWidth="1"/>
    <col min="5900" max="6144" width="9.140625" style="70"/>
    <col min="6145" max="6145" width="0" style="70" hidden="1" customWidth="1"/>
    <col min="6146" max="6146" width="106.140625" style="70" customWidth="1"/>
    <col min="6147" max="6147" width="18.28515625" style="70" customWidth="1"/>
    <col min="6148" max="6148" width="15.7109375" style="70" customWidth="1"/>
    <col min="6149" max="6149" width="25" style="70" customWidth="1"/>
    <col min="6150" max="6151" width="15.42578125" style="70" customWidth="1"/>
    <col min="6152" max="6152" width="17.28515625" style="70" customWidth="1"/>
    <col min="6153" max="6153" width="15.140625" style="70" bestFit="1" customWidth="1"/>
    <col min="6154" max="6154" width="19.42578125" style="70" customWidth="1"/>
    <col min="6155" max="6155" width="12.85546875" style="70" customWidth="1"/>
    <col min="6156" max="6400" width="9.140625" style="70"/>
    <col min="6401" max="6401" width="0" style="70" hidden="1" customWidth="1"/>
    <col min="6402" max="6402" width="106.140625" style="70" customWidth="1"/>
    <col min="6403" max="6403" width="18.28515625" style="70" customWidth="1"/>
    <col min="6404" max="6404" width="15.7109375" style="70" customWidth="1"/>
    <col min="6405" max="6405" width="25" style="70" customWidth="1"/>
    <col min="6406" max="6407" width="15.42578125" style="70" customWidth="1"/>
    <col min="6408" max="6408" width="17.28515625" style="70" customWidth="1"/>
    <col min="6409" max="6409" width="15.140625" style="70" bestFit="1" customWidth="1"/>
    <col min="6410" max="6410" width="19.42578125" style="70" customWidth="1"/>
    <col min="6411" max="6411" width="12.85546875" style="70" customWidth="1"/>
    <col min="6412" max="6656" width="9.140625" style="70"/>
    <col min="6657" max="6657" width="0" style="70" hidden="1" customWidth="1"/>
    <col min="6658" max="6658" width="106.140625" style="70" customWidth="1"/>
    <col min="6659" max="6659" width="18.28515625" style="70" customWidth="1"/>
    <col min="6660" max="6660" width="15.7109375" style="70" customWidth="1"/>
    <col min="6661" max="6661" width="25" style="70" customWidth="1"/>
    <col min="6662" max="6663" width="15.42578125" style="70" customWidth="1"/>
    <col min="6664" max="6664" width="17.28515625" style="70" customWidth="1"/>
    <col min="6665" max="6665" width="15.140625" style="70" bestFit="1" customWidth="1"/>
    <col min="6666" max="6666" width="19.42578125" style="70" customWidth="1"/>
    <col min="6667" max="6667" width="12.85546875" style="70" customWidth="1"/>
    <col min="6668" max="6912" width="9.140625" style="70"/>
    <col min="6913" max="6913" width="0" style="70" hidden="1" customWidth="1"/>
    <col min="6914" max="6914" width="106.140625" style="70" customWidth="1"/>
    <col min="6915" max="6915" width="18.28515625" style="70" customWidth="1"/>
    <col min="6916" max="6916" width="15.7109375" style="70" customWidth="1"/>
    <col min="6917" max="6917" width="25" style="70" customWidth="1"/>
    <col min="6918" max="6919" width="15.42578125" style="70" customWidth="1"/>
    <col min="6920" max="6920" width="17.28515625" style="70" customWidth="1"/>
    <col min="6921" max="6921" width="15.140625" style="70" bestFit="1" customWidth="1"/>
    <col min="6922" max="6922" width="19.42578125" style="70" customWidth="1"/>
    <col min="6923" max="6923" width="12.85546875" style="70" customWidth="1"/>
    <col min="6924" max="7168" width="9.140625" style="70"/>
    <col min="7169" max="7169" width="0" style="70" hidden="1" customWidth="1"/>
    <col min="7170" max="7170" width="106.140625" style="70" customWidth="1"/>
    <col min="7171" max="7171" width="18.28515625" style="70" customWidth="1"/>
    <col min="7172" max="7172" width="15.7109375" style="70" customWidth="1"/>
    <col min="7173" max="7173" width="25" style="70" customWidth="1"/>
    <col min="7174" max="7175" width="15.42578125" style="70" customWidth="1"/>
    <col min="7176" max="7176" width="17.28515625" style="70" customWidth="1"/>
    <col min="7177" max="7177" width="15.140625" style="70" bestFit="1" customWidth="1"/>
    <col min="7178" max="7178" width="19.42578125" style="70" customWidth="1"/>
    <col min="7179" max="7179" width="12.85546875" style="70" customWidth="1"/>
    <col min="7180" max="7424" width="9.140625" style="70"/>
    <col min="7425" max="7425" width="0" style="70" hidden="1" customWidth="1"/>
    <col min="7426" max="7426" width="106.140625" style="70" customWidth="1"/>
    <col min="7427" max="7427" width="18.28515625" style="70" customWidth="1"/>
    <col min="7428" max="7428" width="15.7109375" style="70" customWidth="1"/>
    <col min="7429" max="7429" width="25" style="70" customWidth="1"/>
    <col min="7430" max="7431" width="15.42578125" style="70" customWidth="1"/>
    <col min="7432" max="7432" width="17.28515625" style="70" customWidth="1"/>
    <col min="7433" max="7433" width="15.140625" style="70" bestFit="1" customWidth="1"/>
    <col min="7434" max="7434" width="19.42578125" style="70" customWidth="1"/>
    <col min="7435" max="7435" width="12.85546875" style="70" customWidth="1"/>
    <col min="7436" max="7680" width="9.140625" style="70"/>
    <col min="7681" max="7681" width="0" style="70" hidden="1" customWidth="1"/>
    <col min="7682" max="7682" width="106.140625" style="70" customWidth="1"/>
    <col min="7683" max="7683" width="18.28515625" style="70" customWidth="1"/>
    <col min="7684" max="7684" width="15.7109375" style="70" customWidth="1"/>
    <col min="7685" max="7685" width="25" style="70" customWidth="1"/>
    <col min="7686" max="7687" width="15.42578125" style="70" customWidth="1"/>
    <col min="7688" max="7688" width="17.28515625" style="70" customWidth="1"/>
    <col min="7689" max="7689" width="15.140625" style="70" bestFit="1" customWidth="1"/>
    <col min="7690" max="7690" width="19.42578125" style="70" customWidth="1"/>
    <col min="7691" max="7691" width="12.85546875" style="70" customWidth="1"/>
    <col min="7692" max="7936" width="9.140625" style="70"/>
    <col min="7937" max="7937" width="0" style="70" hidden="1" customWidth="1"/>
    <col min="7938" max="7938" width="106.140625" style="70" customWidth="1"/>
    <col min="7939" max="7939" width="18.28515625" style="70" customWidth="1"/>
    <col min="7940" max="7940" width="15.7109375" style="70" customWidth="1"/>
    <col min="7941" max="7941" width="25" style="70" customWidth="1"/>
    <col min="7942" max="7943" width="15.42578125" style="70" customWidth="1"/>
    <col min="7944" max="7944" width="17.28515625" style="70" customWidth="1"/>
    <col min="7945" max="7945" width="15.140625" style="70" bestFit="1" customWidth="1"/>
    <col min="7946" max="7946" width="19.42578125" style="70" customWidth="1"/>
    <col min="7947" max="7947" width="12.85546875" style="70" customWidth="1"/>
    <col min="7948" max="8192" width="9.140625" style="70"/>
    <col min="8193" max="8193" width="0" style="70" hidden="1" customWidth="1"/>
    <col min="8194" max="8194" width="106.140625" style="70" customWidth="1"/>
    <col min="8195" max="8195" width="18.28515625" style="70" customWidth="1"/>
    <col min="8196" max="8196" width="15.7109375" style="70" customWidth="1"/>
    <col min="8197" max="8197" width="25" style="70" customWidth="1"/>
    <col min="8198" max="8199" width="15.42578125" style="70" customWidth="1"/>
    <col min="8200" max="8200" width="17.28515625" style="70" customWidth="1"/>
    <col min="8201" max="8201" width="15.140625" style="70" bestFit="1" customWidth="1"/>
    <col min="8202" max="8202" width="19.42578125" style="70" customWidth="1"/>
    <col min="8203" max="8203" width="12.85546875" style="70" customWidth="1"/>
    <col min="8204" max="8448" width="9.140625" style="70"/>
    <col min="8449" max="8449" width="0" style="70" hidden="1" customWidth="1"/>
    <col min="8450" max="8450" width="106.140625" style="70" customWidth="1"/>
    <col min="8451" max="8451" width="18.28515625" style="70" customWidth="1"/>
    <col min="8452" max="8452" width="15.7109375" style="70" customWidth="1"/>
    <col min="8453" max="8453" width="25" style="70" customWidth="1"/>
    <col min="8454" max="8455" width="15.42578125" style="70" customWidth="1"/>
    <col min="8456" max="8456" width="17.28515625" style="70" customWidth="1"/>
    <col min="8457" max="8457" width="15.140625" style="70" bestFit="1" customWidth="1"/>
    <col min="8458" max="8458" width="19.42578125" style="70" customWidth="1"/>
    <col min="8459" max="8459" width="12.85546875" style="70" customWidth="1"/>
    <col min="8460" max="8704" width="9.140625" style="70"/>
    <col min="8705" max="8705" width="0" style="70" hidden="1" customWidth="1"/>
    <col min="8706" max="8706" width="106.140625" style="70" customWidth="1"/>
    <col min="8707" max="8707" width="18.28515625" style="70" customWidth="1"/>
    <col min="8708" max="8708" width="15.7109375" style="70" customWidth="1"/>
    <col min="8709" max="8709" width="25" style="70" customWidth="1"/>
    <col min="8710" max="8711" width="15.42578125" style="70" customWidth="1"/>
    <col min="8712" max="8712" width="17.28515625" style="70" customWidth="1"/>
    <col min="8713" max="8713" width="15.140625" style="70" bestFit="1" customWidth="1"/>
    <col min="8714" max="8714" width="19.42578125" style="70" customWidth="1"/>
    <col min="8715" max="8715" width="12.85546875" style="70" customWidth="1"/>
    <col min="8716" max="8960" width="9.140625" style="70"/>
    <col min="8961" max="8961" width="0" style="70" hidden="1" customWidth="1"/>
    <col min="8962" max="8962" width="106.140625" style="70" customWidth="1"/>
    <col min="8963" max="8963" width="18.28515625" style="70" customWidth="1"/>
    <col min="8964" max="8964" width="15.7109375" style="70" customWidth="1"/>
    <col min="8965" max="8965" width="25" style="70" customWidth="1"/>
    <col min="8966" max="8967" width="15.42578125" style="70" customWidth="1"/>
    <col min="8968" max="8968" width="17.28515625" style="70" customWidth="1"/>
    <col min="8969" max="8969" width="15.140625" style="70" bestFit="1" customWidth="1"/>
    <col min="8970" max="8970" width="19.42578125" style="70" customWidth="1"/>
    <col min="8971" max="8971" width="12.85546875" style="70" customWidth="1"/>
    <col min="8972" max="9216" width="9.140625" style="70"/>
    <col min="9217" max="9217" width="0" style="70" hidden="1" customWidth="1"/>
    <col min="9218" max="9218" width="106.140625" style="70" customWidth="1"/>
    <col min="9219" max="9219" width="18.28515625" style="70" customWidth="1"/>
    <col min="9220" max="9220" width="15.7109375" style="70" customWidth="1"/>
    <col min="9221" max="9221" width="25" style="70" customWidth="1"/>
    <col min="9222" max="9223" width="15.42578125" style="70" customWidth="1"/>
    <col min="9224" max="9224" width="17.28515625" style="70" customWidth="1"/>
    <col min="9225" max="9225" width="15.140625" style="70" bestFit="1" customWidth="1"/>
    <col min="9226" max="9226" width="19.42578125" style="70" customWidth="1"/>
    <col min="9227" max="9227" width="12.85546875" style="70" customWidth="1"/>
    <col min="9228" max="9472" width="9.140625" style="70"/>
    <col min="9473" max="9473" width="0" style="70" hidden="1" customWidth="1"/>
    <col min="9474" max="9474" width="106.140625" style="70" customWidth="1"/>
    <col min="9475" max="9475" width="18.28515625" style="70" customWidth="1"/>
    <col min="9476" max="9476" width="15.7109375" style="70" customWidth="1"/>
    <col min="9477" max="9477" width="25" style="70" customWidth="1"/>
    <col min="9478" max="9479" width="15.42578125" style="70" customWidth="1"/>
    <col min="9480" max="9480" width="17.28515625" style="70" customWidth="1"/>
    <col min="9481" max="9481" width="15.140625" style="70" bestFit="1" customWidth="1"/>
    <col min="9482" max="9482" width="19.42578125" style="70" customWidth="1"/>
    <col min="9483" max="9483" width="12.85546875" style="70" customWidth="1"/>
    <col min="9484" max="9728" width="9.140625" style="70"/>
    <col min="9729" max="9729" width="0" style="70" hidden="1" customWidth="1"/>
    <col min="9730" max="9730" width="106.140625" style="70" customWidth="1"/>
    <col min="9731" max="9731" width="18.28515625" style="70" customWidth="1"/>
    <col min="9732" max="9732" width="15.7109375" style="70" customWidth="1"/>
    <col min="9733" max="9733" width="25" style="70" customWidth="1"/>
    <col min="9734" max="9735" width="15.42578125" style="70" customWidth="1"/>
    <col min="9736" max="9736" width="17.28515625" style="70" customWidth="1"/>
    <col min="9737" max="9737" width="15.140625" style="70" bestFit="1" customWidth="1"/>
    <col min="9738" max="9738" width="19.42578125" style="70" customWidth="1"/>
    <col min="9739" max="9739" width="12.85546875" style="70" customWidth="1"/>
    <col min="9740" max="9984" width="9.140625" style="70"/>
    <col min="9985" max="9985" width="0" style="70" hidden="1" customWidth="1"/>
    <col min="9986" max="9986" width="106.140625" style="70" customWidth="1"/>
    <col min="9987" max="9987" width="18.28515625" style="70" customWidth="1"/>
    <col min="9988" max="9988" width="15.7109375" style="70" customWidth="1"/>
    <col min="9989" max="9989" width="25" style="70" customWidth="1"/>
    <col min="9990" max="9991" width="15.42578125" style="70" customWidth="1"/>
    <col min="9992" max="9992" width="17.28515625" style="70" customWidth="1"/>
    <col min="9993" max="9993" width="15.140625" style="70" bestFit="1" customWidth="1"/>
    <col min="9994" max="9994" width="19.42578125" style="70" customWidth="1"/>
    <col min="9995" max="9995" width="12.85546875" style="70" customWidth="1"/>
    <col min="9996" max="10240" width="9.140625" style="70"/>
    <col min="10241" max="10241" width="0" style="70" hidden="1" customWidth="1"/>
    <col min="10242" max="10242" width="106.140625" style="70" customWidth="1"/>
    <col min="10243" max="10243" width="18.28515625" style="70" customWidth="1"/>
    <col min="10244" max="10244" width="15.7109375" style="70" customWidth="1"/>
    <col min="10245" max="10245" width="25" style="70" customWidth="1"/>
    <col min="10246" max="10247" width="15.42578125" style="70" customWidth="1"/>
    <col min="10248" max="10248" width="17.28515625" style="70" customWidth="1"/>
    <col min="10249" max="10249" width="15.140625" style="70" bestFit="1" customWidth="1"/>
    <col min="10250" max="10250" width="19.42578125" style="70" customWidth="1"/>
    <col min="10251" max="10251" width="12.85546875" style="70" customWidth="1"/>
    <col min="10252" max="10496" width="9.140625" style="70"/>
    <col min="10497" max="10497" width="0" style="70" hidden="1" customWidth="1"/>
    <col min="10498" max="10498" width="106.140625" style="70" customWidth="1"/>
    <col min="10499" max="10499" width="18.28515625" style="70" customWidth="1"/>
    <col min="10500" max="10500" width="15.7109375" style="70" customWidth="1"/>
    <col min="10501" max="10501" width="25" style="70" customWidth="1"/>
    <col min="10502" max="10503" width="15.42578125" style="70" customWidth="1"/>
    <col min="10504" max="10504" width="17.28515625" style="70" customWidth="1"/>
    <col min="10505" max="10505" width="15.140625" style="70" bestFit="1" customWidth="1"/>
    <col min="10506" max="10506" width="19.42578125" style="70" customWidth="1"/>
    <col min="10507" max="10507" width="12.85546875" style="70" customWidth="1"/>
    <col min="10508" max="10752" width="9.140625" style="70"/>
    <col min="10753" max="10753" width="0" style="70" hidden="1" customWidth="1"/>
    <col min="10754" max="10754" width="106.140625" style="70" customWidth="1"/>
    <col min="10755" max="10755" width="18.28515625" style="70" customWidth="1"/>
    <col min="10756" max="10756" width="15.7109375" style="70" customWidth="1"/>
    <col min="10757" max="10757" width="25" style="70" customWidth="1"/>
    <col min="10758" max="10759" width="15.42578125" style="70" customWidth="1"/>
    <col min="10760" max="10760" width="17.28515625" style="70" customWidth="1"/>
    <col min="10761" max="10761" width="15.140625" style="70" bestFit="1" customWidth="1"/>
    <col min="10762" max="10762" width="19.42578125" style="70" customWidth="1"/>
    <col min="10763" max="10763" width="12.85546875" style="70" customWidth="1"/>
    <col min="10764" max="11008" width="9.140625" style="70"/>
    <col min="11009" max="11009" width="0" style="70" hidden="1" customWidth="1"/>
    <col min="11010" max="11010" width="106.140625" style="70" customWidth="1"/>
    <col min="11011" max="11011" width="18.28515625" style="70" customWidth="1"/>
    <col min="11012" max="11012" width="15.7109375" style="70" customWidth="1"/>
    <col min="11013" max="11013" width="25" style="70" customWidth="1"/>
    <col min="11014" max="11015" width="15.42578125" style="70" customWidth="1"/>
    <col min="11016" max="11016" width="17.28515625" style="70" customWidth="1"/>
    <col min="11017" max="11017" width="15.140625" style="70" bestFit="1" customWidth="1"/>
    <col min="11018" max="11018" width="19.42578125" style="70" customWidth="1"/>
    <col min="11019" max="11019" width="12.85546875" style="70" customWidth="1"/>
    <col min="11020" max="11264" width="9.140625" style="70"/>
    <col min="11265" max="11265" width="0" style="70" hidden="1" customWidth="1"/>
    <col min="11266" max="11266" width="106.140625" style="70" customWidth="1"/>
    <col min="11267" max="11267" width="18.28515625" style="70" customWidth="1"/>
    <col min="11268" max="11268" width="15.7109375" style="70" customWidth="1"/>
    <col min="11269" max="11269" width="25" style="70" customWidth="1"/>
    <col min="11270" max="11271" width="15.42578125" style="70" customWidth="1"/>
    <col min="11272" max="11272" width="17.28515625" style="70" customWidth="1"/>
    <col min="11273" max="11273" width="15.140625" style="70" bestFit="1" customWidth="1"/>
    <col min="11274" max="11274" width="19.42578125" style="70" customWidth="1"/>
    <col min="11275" max="11275" width="12.85546875" style="70" customWidth="1"/>
    <col min="11276" max="11520" width="9.140625" style="70"/>
    <col min="11521" max="11521" width="0" style="70" hidden="1" customWidth="1"/>
    <col min="11522" max="11522" width="106.140625" style="70" customWidth="1"/>
    <col min="11523" max="11523" width="18.28515625" style="70" customWidth="1"/>
    <col min="11524" max="11524" width="15.7109375" style="70" customWidth="1"/>
    <col min="11525" max="11525" width="25" style="70" customWidth="1"/>
    <col min="11526" max="11527" width="15.42578125" style="70" customWidth="1"/>
    <col min="11528" max="11528" width="17.28515625" style="70" customWidth="1"/>
    <col min="11529" max="11529" width="15.140625" style="70" bestFit="1" customWidth="1"/>
    <col min="11530" max="11530" width="19.42578125" style="70" customWidth="1"/>
    <col min="11531" max="11531" width="12.85546875" style="70" customWidth="1"/>
    <col min="11532" max="11776" width="9.140625" style="70"/>
    <col min="11777" max="11777" width="0" style="70" hidden="1" customWidth="1"/>
    <col min="11778" max="11778" width="106.140625" style="70" customWidth="1"/>
    <col min="11779" max="11779" width="18.28515625" style="70" customWidth="1"/>
    <col min="11780" max="11780" width="15.7109375" style="70" customWidth="1"/>
    <col min="11781" max="11781" width="25" style="70" customWidth="1"/>
    <col min="11782" max="11783" width="15.42578125" style="70" customWidth="1"/>
    <col min="11784" max="11784" width="17.28515625" style="70" customWidth="1"/>
    <col min="11785" max="11785" width="15.140625" style="70" bestFit="1" customWidth="1"/>
    <col min="11786" max="11786" width="19.42578125" style="70" customWidth="1"/>
    <col min="11787" max="11787" width="12.85546875" style="70" customWidth="1"/>
    <col min="11788" max="12032" width="9.140625" style="70"/>
    <col min="12033" max="12033" width="0" style="70" hidden="1" customWidth="1"/>
    <col min="12034" max="12034" width="106.140625" style="70" customWidth="1"/>
    <col min="12035" max="12035" width="18.28515625" style="70" customWidth="1"/>
    <col min="12036" max="12036" width="15.7109375" style="70" customWidth="1"/>
    <col min="12037" max="12037" width="25" style="70" customWidth="1"/>
    <col min="12038" max="12039" width="15.42578125" style="70" customWidth="1"/>
    <col min="12040" max="12040" width="17.28515625" style="70" customWidth="1"/>
    <col min="12041" max="12041" width="15.140625" style="70" bestFit="1" customWidth="1"/>
    <col min="12042" max="12042" width="19.42578125" style="70" customWidth="1"/>
    <col min="12043" max="12043" width="12.85546875" style="70" customWidth="1"/>
    <col min="12044" max="12288" width="9.140625" style="70"/>
    <col min="12289" max="12289" width="0" style="70" hidden="1" customWidth="1"/>
    <col min="12290" max="12290" width="106.140625" style="70" customWidth="1"/>
    <col min="12291" max="12291" width="18.28515625" style="70" customWidth="1"/>
    <col min="12292" max="12292" width="15.7109375" style="70" customWidth="1"/>
    <col min="12293" max="12293" width="25" style="70" customWidth="1"/>
    <col min="12294" max="12295" width="15.42578125" style="70" customWidth="1"/>
    <col min="12296" max="12296" width="17.28515625" style="70" customWidth="1"/>
    <col min="12297" max="12297" width="15.140625" style="70" bestFit="1" customWidth="1"/>
    <col min="12298" max="12298" width="19.42578125" style="70" customWidth="1"/>
    <col min="12299" max="12299" width="12.85546875" style="70" customWidth="1"/>
    <col min="12300" max="12544" width="9.140625" style="70"/>
    <col min="12545" max="12545" width="0" style="70" hidden="1" customWidth="1"/>
    <col min="12546" max="12546" width="106.140625" style="70" customWidth="1"/>
    <col min="12547" max="12547" width="18.28515625" style="70" customWidth="1"/>
    <col min="12548" max="12548" width="15.7109375" style="70" customWidth="1"/>
    <col min="12549" max="12549" width="25" style="70" customWidth="1"/>
    <col min="12550" max="12551" width="15.42578125" style="70" customWidth="1"/>
    <col min="12552" max="12552" width="17.28515625" style="70" customWidth="1"/>
    <col min="12553" max="12553" width="15.140625" style="70" bestFit="1" customWidth="1"/>
    <col min="12554" max="12554" width="19.42578125" style="70" customWidth="1"/>
    <col min="12555" max="12555" width="12.85546875" style="70" customWidth="1"/>
    <col min="12556" max="12800" width="9.140625" style="70"/>
    <col min="12801" max="12801" width="0" style="70" hidden="1" customWidth="1"/>
    <col min="12802" max="12802" width="106.140625" style="70" customWidth="1"/>
    <col min="12803" max="12803" width="18.28515625" style="70" customWidth="1"/>
    <col min="12804" max="12804" width="15.7109375" style="70" customWidth="1"/>
    <col min="12805" max="12805" width="25" style="70" customWidth="1"/>
    <col min="12806" max="12807" width="15.42578125" style="70" customWidth="1"/>
    <col min="12808" max="12808" width="17.28515625" style="70" customWidth="1"/>
    <col min="12809" max="12809" width="15.140625" style="70" bestFit="1" customWidth="1"/>
    <col min="12810" max="12810" width="19.42578125" style="70" customWidth="1"/>
    <col min="12811" max="12811" width="12.85546875" style="70" customWidth="1"/>
    <col min="12812" max="13056" width="9.140625" style="70"/>
    <col min="13057" max="13057" width="0" style="70" hidden="1" customWidth="1"/>
    <col min="13058" max="13058" width="106.140625" style="70" customWidth="1"/>
    <col min="13059" max="13059" width="18.28515625" style="70" customWidth="1"/>
    <col min="13060" max="13060" width="15.7109375" style="70" customWidth="1"/>
    <col min="13061" max="13061" width="25" style="70" customWidth="1"/>
    <col min="13062" max="13063" width="15.42578125" style="70" customWidth="1"/>
    <col min="13064" max="13064" width="17.28515625" style="70" customWidth="1"/>
    <col min="13065" max="13065" width="15.140625" style="70" bestFit="1" customWidth="1"/>
    <col min="13066" max="13066" width="19.42578125" style="70" customWidth="1"/>
    <col min="13067" max="13067" width="12.85546875" style="70" customWidth="1"/>
    <col min="13068" max="13312" width="9.140625" style="70"/>
    <col min="13313" max="13313" width="0" style="70" hidden="1" customWidth="1"/>
    <col min="13314" max="13314" width="106.140625" style="70" customWidth="1"/>
    <col min="13315" max="13315" width="18.28515625" style="70" customWidth="1"/>
    <col min="13316" max="13316" width="15.7109375" style="70" customWidth="1"/>
    <col min="13317" max="13317" width="25" style="70" customWidth="1"/>
    <col min="13318" max="13319" width="15.42578125" style="70" customWidth="1"/>
    <col min="13320" max="13320" width="17.28515625" style="70" customWidth="1"/>
    <col min="13321" max="13321" width="15.140625" style="70" bestFit="1" customWidth="1"/>
    <col min="13322" max="13322" width="19.42578125" style="70" customWidth="1"/>
    <col min="13323" max="13323" width="12.85546875" style="70" customWidth="1"/>
    <col min="13324" max="13568" width="9.140625" style="70"/>
    <col min="13569" max="13569" width="0" style="70" hidden="1" customWidth="1"/>
    <col min="13570" max="13570" width="106.140625" style="70" customWidth="1"/>
    <col min="13571" max="13571" width="18.28515625" style="70" customWidth="1"/>
    <col min="13572" max="13572" width="15.7109375" style="70" customWidth="1"/>
    <col min="13573" max="13573" width="25" style="70" customWidth="1"/>
    <col min="13574" max="13575" width="15.42578125" style="70" customWidth="1"/>
    <col min="13576" max="13576" width="17.28515625" style="70" customWidth="1"/>
    <col min="13577" max="13577" width="15.140625" style="70" bestFit="1" customWidth="1"/>
    <col min="13578" max="13578" width="19.42578125" style="70" customWidth="1"/>
    <col min="13579" max="13579" width="12.85546875" style="70" customWidth="1"/>
    <col min="13580" max="13824" width="9.140625" style="70"/>
    <col min="13825" max="13825" width="0" style="70" hidden="1" customWidth="1"/>
    <col min="13826" max="13826" width="106.140625" style="70" customWidth="1"/>
    <col min="13827" max="13827" width="18.28515625" style="70" customWidth="1"/>
    <col min="13828" max="13828" width="15.7109375" style="70" customWidth="1"/>
    <col min="13829" max="13829" width="25" style="70" customWidth="1"/>
    <col min="13830" max="13831" width="15.42578125" style="70" customWidth="1"/>
    <col min="13832" max="13832" width="17.28515625" style="70" customWidth="1"/>
    <col min="13833" max="13833" width="15.140625" style="70" bestFit="1" customWidth="1"/>
    <col min="13834" max="13834" width="19.42578125" style="70" customWidth="1"/>
    <col min="13835" max="13835" width="12.85546875" style="70" customWidth="1"/>
    <col min="13836" max="14080" width="9.140625" style="70"/>
    <col min="14081" max="14081" width="0" style="70" hidden="1" customWidth="1"/>
    <col min="14082" max="14082" width="106.140625" style="70" customWidth="1"/>
    <col min="14083" max="14083" width="18.28515625" style="70" customWidth="1"/>
    <col min="14084" max="14084" width="15.7109375" style="70" customWidth="1"/>
    <col min="14085" max="14085" width="25" style="70" customWidth="1"/>
    <col min="14086" max="14087" width="15.42578125" style="70" customWidth="1"/>
    <col min="14088" max="14088" width="17.28515625" style="70" customWidth="1"/>
    <col min="14089" max="14089" width="15.140625" style="70" bestFit="1" customWidth="1"/>
    <col min="14090" max="14090" width="19.42578125" style="70" customWidth="1"/>
    <col min="14091" max="14091" width="12.85546875" style="70" customWidth="1"/>
    <col min="14092" max="14336" width="9.140625" style="70"/>
    <col min="14337" max="14337" width="0" style="70" hidden="1" customWidth="1"/>
    <col min="14338" max="14338" width="106.140625" style="70" customWidth="1"/>
    <col min="14339" max="14339" width="18.28515625" style="70" customWidth="1"/>
    <col min="14340" max="14340" width="15.7109375" style="70" customWidth="1"/>
    <col min="14341" max="14341" width="25" style="70" customWidth="1"/>
    <col min="14342" max="14343" width="15.42578125" style="70" customWidth="1"/>
    <col min="14344" max="14344" width="17.28515625" style="70" customWidth="1"/>
    <col min="14345" max="14345" width="15.140625" style="70" bestFit="1" customWidth="1"/>
    <col min="14346" max="14346" width="19.42578125" style="70" customWidth="1"/>
    <col min="14347" max="14347" width="12.85546875" style="70" customWidth="1"/>
    <col min="14348" max="14592" width="9.140625" style="70"/>
    <col min="14593" max="14593" width="0" style="70" hidden="1" customWidth="1"/>
    <col min="14594" max="14594" width="106.140625" style="70" customWidth="1"/>
    <col min="14595" max="14595" width="18.28515625" style="70" customWidth="1"/>
    <col min="14596" max="14596" width="15.7109375" style="70" customWidth="1"/>
    <col min="14597" max="14597" width="25" style="70" customWidth="1"/>
    <col min="14598" max="14599" width="15.42578125" style="70" customWidth="1"/>
    <col min="14600" max="14600" width="17.28515625" style="70" customWidth="1"/>
    <col min="14601" max="14601" width="15.140625" style="70" bestFit="1" customWidth="1"/>
    <col min="14602" max="14602" width="19.42578125" style="70" customWidth="1"/>
    <col min="14603" max="14603" width="12.85546875" style="70" customWidth="1"/>
    <col min="14604" max="14848" width="9.140625" style="70"/>
    <col min="14849" max="14849" width="0" style="70" hidden="1" customWidth="1"/>
    <col min="14850" max="14850" width="106.140625" style="70" customWidth="1"/>
    <col min="14851" max="14851" width="18.28515625" style="70" customWidth="1"/>
    <col min="14852" max="14852" width="15.7109375" style="70" customWidth="1"/>
    <col min="14853" max="14853" width="25" style="70" customWidth="1"/>
    <col min="14854" max="14855" width="15.42578125" style="70" customWidth="1"/>
    <col min="14856" max="14856" width="17.28515625" style="70" customWidth="1"/>
    <col min="14857" max="14857" width="15.140625" style="70" bestFit="1" customWidth="1"/>
    <col min="14858" max="14858" width="19.42578125" style="70" customWidth="1"/>
    <col min="14859" max="14859" width="12.85546875" style="70" customWidth="1"/>
    <col min="14860" max="15104" width="9.140625" style="70"/>
    <col min="15105" max="15105" width="0" style="70" hidden="1" customWidth="1"/>
    <col min="15106" max="15106" width="106.140625" style="70" customWidth="1"/>
    <col min="15107" max="15107" width="18.28515625" style="70" customWidth="1"/>
    <col min="15108" max="15108" width="15.7109375" style="70" customWidth="1"/>
    <col min="15109" max="15109" width="25" style="70" customWidth="1"/>
    <col min="15110" max="15111" width="15.42578125" style="70" customWidth="1"/>
    <col min="15112" max="15112" width="17.28515625" style="70" customWidth="1"/>
    <col min="15113" max="15113" width="15.140625" style="70" bestFit="1" customWidth="1"/>
    <col min="15114" max="15114" width="19.42578125" style="70" customWidth="1"/>
    <col min="15115" max="15115" width="12.85546875" style="70" customWidth="1"/>
    <col min="15116" max="15360" width="9.140625" style="70"/>
    <col min="15361" max="15361" width="0" style="70" hidden="1" customWidth="1"/>
    <col min="15362" max="15362" width="106.140625" style="70" customWidth="1"/>
    <col min="15363" max="15363" width="18.28515625" style="70" customWidth="1"/>
    <col min="15364" max="15364" width="15.7109375" style="70" customWidth="1"/>
    <col min="15365" max="15365" width="25" style="70" customWidth="1"/>
    <col min="15366" max="15367" width="15.42578125" style="70" customWidth="1"/>
    <col min="15368" max="15368" width="17.28515625" style="70" customWidth="1"/>
    <col min="15369" max="15369" width="15.140625" style="70" bestFit="1" customWidth="1"/>
    <col min="15370" max="15370" width="19.42578125" style="70" customWidth="1"/>
    <col min="15371" max="15371" width="12.85546875" style="70" customWidth="1"/>
    <col min="15372" max="15616" width="9.140625" style="70"/>
    <col min="15617" max="15617" width="0" style="70" hidden="1" customWidth="1"/>
    <col min="15618" max="15618" width="106.140625" style="70" customWidth="1"/>
    <col min="15619" max="15619" width="18.28515625" style="70" customWidth="1"/>
    <col min="15620" max="15620" width="15.7109375" style="70" customWidth="1"/>
    <col min="15621" max="15621" width="25" style="70" customWidth="1"/>
    <col min="15622" max="15623" width="15.42578125" style="70" customWidth="1"/>
    <col min="15624" max="15624" width="17.28515625" style="70" customWidth="1"/>
    <col min="15625" max="15625" width="15.140625" style="70" bestFit="1" customWidth="1"/>
    <col min="15626" max="15626" width="19.42578125" style="70" customWidth="1"/>
    <col min="15627" max="15627" width="12.85546875" style="70" customWidth="1"/>
    <col min="15628" max="15872" width="9.140625" style="70"/>
    <col min="15873" max="15873" width="0" style="70" hidden="1" customWidth="1"/>
    <col min="15874" max="15874" width="106.140625" style="70" customWidth="1"/>
    <col min="15875" max="15875" width="18.28515625" style="70" customWidth="1"/>
    <col min="15876" max="15876" width="15.7109375" style="70" customWidth="1"/>
    <col min="15877" max="15877" width="25" style="70" customWidth="1"/>
    <col min="15878" max="15879" width="15.42578125" style="70" customWidth="1"/>
    <col min="15880" max="15880" width="17.28515625" style="70" customWidth="1"/>
    <col min="15881" max="15881" width="15.140625" style="70" bestFit="1" customWidth="1"/>
    <col min="15882" max="15882" width="19.42578125" style="70" customWidth="1"/>
    <col min="15883" max="15883" width="12.85546875" style="70" customWidth="1"/>
    <col min="15884" max="16128" width="9.140625" style="70"/>
    <col min="16129" max="16129" width="0" style="70" hidden="1" customWidth="1"/>
    <col min="16130" max="16130" width="106.140625" style="70" customWidth="1"/>
    <col min="16131" max="16131" width="18.28515625" style="70" customWidth="1"/>
    <col min="16132" max="16132" width="15.7109375" style="70" customWidth="1"/>
    <col min="16133" max="16133" width="25" style="70" customWidth="1"/>
    <col min="16134" max="16135" width="15.42578125" style="70" customWidth="1"/>
    <col min="16136" max="16136" width="17.28515625" style="70" customWidth="1"/>
    <col min="16137" max="16137" width="15.140625" style="70" bestFit="1" customWidth="1"/>
    <col min="16138" max="16138" width="19.42578125" style="70" customWidth="1"/>
    <col min="16139" max="16139" width="12.85546875" style="70" customWidth="1"/>
    <col min="16140" max="16384" width="9.140625" style="70"/>
  </cols>
  <sheetData>
    <row r="1" spans="1:10" s="3" customFormat="1" hidden="1" x14ac:dyDescent="0.25">
      <c r="A1" s="45"/>
      <c r="B1" s="316" t="s">
        <v>0</v>
      </c>
      <c r="C1" s="317"/>
      <c r="D1" s="317"/>
      <c r="E1" s="317"/>
      <c r="F1" s="317"/>
      <c r="G1" s="317"/>
      <c r="H1" s="318"/>
      <c r="I1" s="1"/>
      <c r="J1" s="2"/>
    </row>
    <row r="2" spans="1:10" s="3" customFormat="1" hidden="1" x14ac:dyDescent="0.25">
      <c r="A2" s="45"/>
      <c r="B2" s="319" t="s">
        <v>1</v>
      </c>
      <c r="C2" s="320"/>
      <c r="D2" s="320"/>
      <c r="E2" s="320"/>
      <c r="F2" s="320"/>
      <c r="G2" s="320"/>
      <c r="H2" s="321"/>
      <c r="I2" s="1"/>
      <c r="J2" s="2"/>
    </row>
    <row r="3" spans="1:10" s="3" customFormat="1" x14ac:dyDescent="0.25">
      <c r="A3" s="45"/>
      <c r="B3" s="4" t="s">
        <v>2</v>
      </c>
      <c r="C3" s="5"/>
      <c r="D3" s="6"/>
      <c r="E3" s="7"/>
      <c r="F3" s="7"/>
      <c r="G3" s="7"/>
      <c r="H3" s="8"/>
      <c r="I3" s="1"/>
      <c r="J3" s="2"/>
    </row>
    <row r="4" spans="1:10" s="3" customFormat="1" ht="45" x14ac:dyDescent="0.25">
      <c r="A4" s="45"/>
      <c r="B4" s="271" t="s">
        <v>483</v>
      </c>
      <c r="C4" s="5"/>
      <c r="D4" s="9"/>
      <c r="E4" s="5"/>
      <c r="F4" s="5"/>
      <c r="G4" s="5"/>
      <c r="H4" s="10"/>
      <c r="I4" s="1"/>
      <c r="J4" s="2"/>
    </row>
    <row r="5" spans="1:10" s="3" customFormat="1" x14ac:dyDescent="0.25">
      <c r="A5" s="45"/>
      <c r="B5" s="351" t="s">
        <v>4</v>
      </c>
      <c r="C5" s="351"/>
      <c r="D5" s="351"/>
      <c r="E5" s="351"/>
      <c r="F5" s="351"/>
      <c r="G5" s="351"/>
      <c r="H5" s="351"/>
      <c r="I5" s="351"/>
      <c r="J5" s="2"/>
    </row>
    <row r="6" spans="1:10" s="3" customFormat="1" x14ac:dyDescent="0.25">
      <c r="A6" s="45"/>
      <c r="B6" s="4"/>
      <c r="C6" s="11"/>
      <c r="D6" s="12"/>
      <c r="E6" s="11"/>
      <c r="F6" s="11"/>
      <c r="G6" s="11"/>
      <c r="H6" s="13"/>
      <c r="I6" s="1"/>
    </row>
    <row r="7" spans="1:10" s="3" customFormat="1" ht="35.1" customHeight="1" x14ac:dyDescent="0.25">
      <c r="A7" s="45"/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7" t="s">
        <v>11</v>
      </c>
      <c r="I7" s="1"/>
    </row>
    <row r="8" spans="1:10" s="3" customFormat="1" x14ac:dyDescent="0.25">
      <c r="A8" s="45"/>
      <c r="B8" s="4" t="s">
        <v>12</v>
      </c>
      <c r="C8" s="19"/>
      <c r="D8" s="75"/>
      <c r="E8" s="21"/>
      <c r="F8" s="22"/>
      <c r="G8" s="22"/>
      <c r="H8" s="26"/>
      <c r="I8" s="1"/>
    </row>
    <row r="9" spans="1:10" s="3" customFormat="1" x14ac:dyDescent="0.25">
      <c r="A9" s="45"/>
      <c r="B9" s="4" t="s">
        <v>13</v>
      </c>
      <c r="C9" s="19"/>
      <c r="D9" s="75"/>
      <c r="E9" s="21"/>
      <c r="F9" s="22"/>
      <c r="G9" s="22"/>
      <c r="H9" s="26"/>
      <c r="I9" s="1"/>
    </row>
    <row r="10" spans="1:10" s="3" customFormat="1" x14ac:dyDescent="0.25">
      <c r="A10" s="45"/>
      <c r="B10" s="27" t="s">
        <v>14</v>
      </c>
      <c r="C10" s="19"/>
      <c r="D10" s="75"/>
      <c r="E10" s="21"/>
      <c r="F10" s="22"/>
      <c r="G10" s="22"/>
      <c r="H10" s="26"/>
      <c r="I10" s="1"/>
    </row>
    <row r="11" spans="1:10" s="3" customFormat="1" x14ac:dyDescent="0.25">
      <c r="A11" s="45"/>
      <c r="B11" s="45" t="s">
        <v>484</v>
      </c>
      <c r="C11" s="28" t="s">
        <v>16</v>
      </c>
      <c r="D11" s="172">
        <v>500</v>
      </c>
      <c r="E11" s="30">
        <v>5056.58</v>
      </c>
      <c r="F11" s="42">
        <v>3.9</v>
      </c>
      <c r="G11" s="42">
        <v>6.21</v>
      </c>
      <c r="H11" s="272" t="s">
        <v>485</v>
      </c>
      <c r="I11" s="1"/>
    </row>
    <row r="12" spans="1:10" s="3" customFormat="1" x14ac:dyDescent="0.25">
      <c r="A12" s="45"/>
      <c r="B12" s="45" t="s">
        <v>242</v>
      </c>
      <c r="C12" s="28" t="s">
        <v>243</v>
      </c>
      <c r="D12" s="172">
        <v>280</v>
      </c>
      <c r="E12" s="30">
        <v>3262.98</v>
      </c>
      <c r="F12" s="42">
        <v>2.52</v>
      </c>
      <c r="G12" s="42">
        <v>7.4549999999999992</v>
      </c>
      <c r="H12" s="272" t="s">
        <v>244</v>
      </c>
      <c r="I12" s="1"/>
    </row>
    <row r="13" spans="1:10" s="3" customFormat="1" x14ac:dyDescent="0.25">
      <c r="A13" s="45"/>
      <c r="B13" s="45" t="s">
        <v>486</v>
      </c>
      <c r="C13" s="28" t="s">
        <v>379</v>
      </c>
      <c r="D13" s="172">
        <v>278</v>
      </c>
      <c r="E13" s="30">
        <v>3102.45</v>
      </c>
      <c r="F13" s="42">
        <v>2.39</v>
      </c>
      <c r="G13" s="42">
        <v>6.6398999999999999</v>
      </c>
      <c r="H13" s="272" t="s">
        <v>487</v>
      </c>
      <c r="I13" s="1"/>
    </row>
    <row r="14" spans="1:10" s="3" customFormat="1" x14ac:dyDescent="0.25">
      <c r="A14" s="45"/>
      <c r="B14" s="45" t="s">
        <v>488</v>
      </c>
      <c r="C14" s="28" t="s">
        <v>16</v>
      </c>
      <c r="D14" s="172">
        <v>250</v>
      </c>
      <c r="E14" s="30">
        <v>2835.64</v>
      </c>
      <c r="F14" s="42">
        <v>2.19</v>
      </c>
      <c r="G14" s="42">
        <v>6.9950000000000001</v>
      </c>
      <c r="H14" s="272" t="s">
        <v>489</v>
      </c>
      <c r="I14" s="1"/>
    </row>
    <row r="15" spans="1:10" s="3" customFormat="1" x14ac:dyDescent="0.25">
      <c r="A15" s="45"/>
      <c r="B15" s="45" t="s">
        <v>490</v>
      </c>
      <c r="C15" s="28" t="s">
        <v>250</v>
      </c>
      <c r="D15" s="172">
        <v>250</v>
      </c>
      <c r="E15" s="30">
        <v>2775.73</v>
      </c>
      <c r="F15" s="42">
        <v>2.14</v>
      </c>
      <c r="G15" s="42">
        <v>6.6374000000000004</v>
      </c>
      <c r="H15" s="272" t="s">
        <v>491</v>
      </c>
      <c r="I15" s="1"/>
    </row>
    <row r="16" spans="1:10" s="3" customFormat="1" x14ac:dyDescent="0.25">
      <c r="A16" s="45"/>
      <c r="B16" s="45" t="s">
        <v>492</v>
      </c>
      <c r="C16" s="28" t="s">
        <v>16</v>
      </c>
      <c r="D16" s="172">
        <v>250</v>
      </c>
      <c r="E16" s="30">
        <v>2739.55</v>
      </c>
      <c r="F16" s="42">
        <v>2.11</v>
      </c>
      <c r="G16" s="42">
        <v>5.16</v>
      </c>
      <c r="H16" s="272" t="s">
        <v>493</v>
      </c>
      <c r="I16" s="1"/>
    </row>
    <row r="17" spans="1:9" s="3" customFormat="1" x14ac:dyDescent="0.25">
      <c r="A17" s="45"/>
      <c r="B17" s="45" t="s">
        <v>494</v>
      </c>
      <c r="C17" s="28" t="s">
        <v>234</v>
      </c>
      <c r="D17" s="172">
        <v>250</v>
      </c>
      <c r="E17" s="30">
        <v>2726.9</v>
      </c>
      <c r="F17" s="42">
        <v>2.1</v>
      </c>
      <c r="G17" s="42">
        <v>4.4751000000000003</v>
      </c>
      <c r="H17" s="272" t="s">
        <v>495</v>
      </c>
      <c r="I17" s="1"/>
    </row>
    <row r="18" spans="1:9" s="3" customFormat="1" x14ac:dyDescent="0.25">
      <c r="A18" s="45"/>
      <c r="B18" s="45" t="s">
        <v>496</v>
      </c>
      <c r="C18" s="28" t="s">
        <v>16</v>
      </c>
      <c r="D18" s="172">
        <v>250</v>
      </c>
      <c r="E18" s="30">
        <v>2652.5</v>
      </c>
      <c r="F18" s="42">
        <v>2.0499999999999998</v>
      </c>
      <c r="G18" s="42">
        <v>4.2248999999999999</v>
      </c>
      <c r="H18" s="272" t="s">
        <v>497</v>
      </c>
      <c r="I18" s="1"/>
    </row>
    <row r="19" spans="1:9" s="3" customFormat="1" x14ac:dyDescent="0.25">
      <c r="A19" s="45"/>
      <c r="B19" s="45" t="s">
        <v>498</v>
      </c>
      <c r="C19" s="28" t="s">
        <v>250</v>
      </c>
      <c r="D19" s="172">
        <v>250</v>
      </c>
      <c r="E19" s="30">
        <v>2623.75</v>
      </c>
      <c r="F19" s="42">
        <v>2.02</v>
      </c>
      <c r="G19" s="42">
        <v>5.1550000000000002</v>
      </c>
      <c r="H19" s="272" t="s">
        <v>499</v>
      </c>
      <c r="I19" s="1"/>
    </row>
    <row r="20" spans="1:9" s="3" customFormat="1" x14ac:dyDescent="0.25">
      <c r="A20" s="45"/>
      <c r="B20" s="45" t="s">
        <v>224</v>
      </c>
      <c r="C20" s="28" t="s">
        <v>225</v>
      </c>
      <c r="D20" s="172">
        <v>250</v>
      </c>
      <c r="E20" s="30">
        <v>2607.9499999999998</v>
      </c>
      <c r="F20" s="42">
        <v>2.0099999999999998</v>
      </c>
      <c r="G20" s="42">
        <v>9.1880999999999986</v>
      </c>
      <c r="H20" s="272" t="s">
        <v>226</v>
      </c>
      <c r="I20" s="1"/>
    </row>
    <row r="21" spans="1:9" s="3" customFormat="1" x14ac:dyDescent="0.25">
      <c r="A21" s="45"/>
      <c r="B21" s="45" t="s">
        <v>392</v>
      </c>
      <c r="C21" s="28" t="s">
        <v>16</v>
      </c>
      <c r="D21" s="172">
        <v>250</v>
      </c>
      <c r="E21" s="30">
        <v>2593.77</v>
      </c>
      <c r="F21" s="42">
        <v>2</v>
      </c>
      <c r="G21" s="42">
        <v>4.6798999999999999</v>
      </c>
      <c r="H21" s="272" t="s">
        <v>393</v>
      </c>
      <c r="I21" s="1"/>
    </row>
    <row r="22" spans="1:9" s="3" customFormat="1" x14ac:dyDescent="0.25">
      <c r="A22" s="45"/>
      <c r="B22" s="45" t="s">
        <v>78</v>
      </c>
      <c r="C22" s="28" t="s">
        <v>16</v>
      </c>
      <c r="D22" s="172">
        <v>250</v>
      </c>
      <c r="E22" s="30">
        <v>2588.09</v>
      </c>
      <c r="F22" s="42">
        <v>2</v>
      </c>
      <c r="G22" s="42">
        <v>4.82</v>
      </c>
      <c r="H22" s="272" t="s">
        <v>79</v>
      </c>
      <c r="I22" s="1"/>
    </row>
    <row r="23" spans="1:9" s="3" customFormat="1" x14ac:dyDescent="0.25">
      <c r="A23" s="45"/>
      <c r="B23" s="45" t="s">
        <v>39</v>
      </c>
      <c r="C23" s="28" t="s">
        <v>16</v>
      </c>
      <c r="D23" s="172">
        <v>250</v>
      </c>
      <c r="E23" s="30">
        <v>2598.39</v>
      </c>
      <c r="F23" s="42">
        <v>2</v>
      </c>
      <c r="G23" s="42">
        <v>5.07</v>
      </c>
      <c r="H23" s="272" t="s">
        <v>40</v>
      </c>
      <c r="I23" s="1"/>
    </row>
    <row r="24" spans="1:9" s="3" customFormat="1" x14ac:dyDescent="0.25">
      <c r="A24" s="45"/>
      <c r="B24" s="45" t="s">
        <v>396</v>
      </c>
      <c r="C24" s="28" t="s">
        <v>16</v>
      </c>
      <c r="D24" s="172">
        <v>250</v>
      </c>
      <c r="E24" s="30">
        <v>2503.9</v>
      </c>
      <c r="F24" s="42">
        <v>1.93</v>
      </c>
      <c r="G24" s="42">
        <v>5.0100000000000007</v>
      </c>
      <c r="H24" s="272" t="s">
        <v>397</v>
      </c>
      <c r="I24" s="1"/>
    </row>
    <row r="25" spans="1:9" s="3" customFormat="1" x14ac:dyDescent="0.25">
      <c r="A25" s="45"/>
      <c r="B25" s="45" t="s">
        <v>500</v>
      </c>
      <c r="C25" s="28" t="s">
        <v>16</v>
      </c>
      <c r="D25" s="172">
        <v>250</v>
      </c>
      <c r="E25" s="30">
        <v>2485.4899999999998</v>
      </c>
      <c r="F25" s="42">
        <v>1.92</v>
      </c>
      <c r="G25" s="42">
        <v>6.9749999999999996</v>
      </c>
      <c r="H25" s="272" t="s">
        <v>501</v>
      </c>
      <c r="I25" s="1"/>
    </row>
    <row r="26" spans="1:9" s="3" customFormat="1" x14ac:dyDescent="0.25">
      <c r="A26" s="45"/>
      <c r="B26" s="45" t="s">
        <v>502</v>
      </c>
      <c r="C26" s="28" t="s">
        <v>379</v>
      </c>
      <c r="D26" s="172">
        <v>200</v>
      </c>
      <c r="E26" s="30">
        <v>2147.88</v>
      </c>
      <c r="F26" s="42">
        <v>1.66</v>
      </c>
      <c r="G26" s="42">
        <v>6.59</v>
      </c>
      <c r="H26" s="272" t="s">
        <v>503</v>
      </c>
      <c r="I26" s="1"/>
    </row>
    <row r="27" spans="1:9" s="3" customFormat="1" x14ac:dyDescent="0.25">
      <c r="A27" s="45"/>
      <c r="B27" s="45" t="s">
        <v>504</v>
      </c>
      <c r="C27" s="28" t="s">
        <v>16</v>
      </c>
      <c r="D27" s="172">
        <v>2000</v>
      </c>
      <c r="E27" s="30">
        <v>2111.0500000000002</v>
      </c>
      <c r="F27" s="42">
        <v>1.63</v>
      </c>
      <c r="G27" s="42">
        <v>7.4198000000000004</v>
      </c>
      <c r="H27" s="272" t="s">
        <v>505</v>
      </c>
      <c r="I27" s="1"/>
    </row>
    <row r="28" spans="1:9" s="3" customFormat="1" x14ac:dyDescent="0.25">
      <c r="A28" s="45"/>
      <c r="B28" s="45" t="s">
        <v>506</v>
      </c>
      <c r="C28" s="28" t="s">
        <v>507</v>
      </c>
      <c r="D28" s="172">
        <v>154</v>
      </c>
      <c r="E28" s="30">
        <v>1711.11</v>
      </c>
      <c r="F28" s="42">
        <v>1.32</v>
      </c>
      <c r="G28" s="42">
        <v>6.5967000000000002</v>
      </c>
      <c r="H28" s="272" t="s">
        <v>508</v>
      </c>
      <c r="I28" s="1"/>
    </row>
    <row r="29" spans="1:9" s="3" customFormat="1" x14ac:dyDescent="0.25">
      <c r="A29" s="45"/>
      <c r="B29" s="45" t="s">
        <v>509</v>
      </c>
      <c r="C29" s="28" t="s">
        <v>16</v>
      </c>
      <c r="D29" s="172">
        <v>150</v>
      </c>
      <c r="E29" s="30">
        <v>1597.62</v>
      </c>
      <c r="F29" s="42">
        <v>1.23</v>
      </c>
      <c r="G29" s="42">
        <v>6.8150000000000004</v>
      </c>
      <c r="H29" s="272" t="s">
        <v>510</v>
      </c>
      <c r="I29" s="1"/>
    </row>
    <row r="30" spans="1:9" s="3" customFormat="1" x14ac:dyDescent="0.25">
      <c r="A30" s="45"/>
      <c r="B30" s="45" t="s">
        <v>252</v>
      </c>
      <c r="C30" s="28" t="s">
        <v>16</v>
      </c>
      <c r="D30" s="172">
        <v>152</v>
      </c>
      <c r="E30" s="30">
        <v>1488.43</v>
      </c>
      <c r="F30" s="42">
        <v>1.1499999999999999</v>
      </c>
      <c r="G30" s="42">
        <v>6.7041000000000004</v>
      </c>
      <c r="H30" s="272" t="s">
        <v>253</v>
      </c>
      <c r="I30" s="1"/>
    </row>
    <row r="31" spans="1:9" s="3" customFormat="1" x14ac:dyDescent="0.25">
      <c r="A31" s="45"/>
      <c r="B31" s="45" t="s">
        <v>511</v>
      </c>
      <c r="C31" s="28" t="s">
        <v>16</v>
      </c>
      <c r="D31" s="172">
        <v>1508</v>
      </c>
      <c r="E31" s="30">
        <v>1316.49</v>
      </c>
      <c r="F31" s="42">
        <v>1.02</v>
      </c>
      <c r="G31" s="42">
        <v>7.8047999999999993</v>
      </c>
      <c r="H31" s="272" t="s">
        <v>512</v>
      </c>
      <c r="I31" s="1"/>
    </row>
    <row r="32" spans="1:9" s="3" customFormat="1" x14ac:dyDescent="0.25">
      <c r="A32" s="45"/>
      <c r="B32" s="45" t="s">
        <v>513</v>
      </c>
      <c r="C32" s="28" t="s">
        <v>514</v>
      </c>
      <c r="D32" s="172">
        <v>1100</v>
      </c>
      <c r="E32" s="30">
        <v>1180.1500000000001</v>
      </c>
      <c r="F32" s="42">
        <v>0.91</v>
      </c>
      <c r="G32" s="42">
        <v>8.3948999999999998</v>
      </c>
      <c r="H32" s="272" t="s">
        <v>515</v>
      </c>
      <c r="I32" s="1"/>
    </row>
    <row r="33" spans="1:10" s="3" customFormat="1" x14ac:dyDescent="0.25">
      <c r="A33" s="45"/>
      <c r="B33" s="45" t="s">
        <v>516</v>
      </c>
      <c r="C33" s="28" t="s">
        <v>16</v>
      </c>
      <c r="D33" s="172">
        <v>100</v>
      </c>
      <c r="E33" s="30">
        <v>1058.96</v>
      </c>
      <c r="F33" s="42">
        <v>0.82</v>
      </c>
      <c r="G33" s="42">
        <v>6.8150000000000004</v>
      </c>
      <c r="H33" s="272" t="s">
        <v>517</v>
      </c>
      <c r="I33" s="1"/>
    </row>
    <row r="34" spans="1:10" s="3" customFormat="1" x14ac:dyDescent="0.25">
      <c r="A34" s="45"/>
      <c r="B34" s="45" t="s">
        <v>518</v>
      </c>
      <c r="C34" s="28" t="s">
        <v>399</v>
      </c>
      <c r="D34" s="172">
        <v>100</v>
      </c>
      <c r="E34" s="30">
        <v>1066</v>
      </c>
      <c r="F34" s="42">
        <v>0.82</v>
      </c>
      <c r="G34" s="42">
        <v>8.5239999999999991</v>
      </c>
      <c r="H34" s="272" t="s">
        <v>519</v>
      </c>
      <c r="I34" s="1"/>
    </row>
    <row r="35" spans="1:10" s="3" customFormat="1" x14ac:dyDescent="0.25">
      <c r="A35" s="45"/>
      <c r="B35" s="45" t="s">
        <v>520</v>
      </c>
      <c r="C35" s="28" t="s">
        <v>16</v>
      </c>
      <c r="D35" s="172">
        <v>1000</v>
      </c>
      <c r="E35" s="30">
        <v>1054.22</v>
      </c>
      <c r="F35" s="42">
        <v>0.81</v>
      </c>
      <c r="G35" s="42">
        <v>7.07</v>
      </c>
      <c r="H35" s="272" t="s">
        <v>521</v>
      </c>
      <c r="I35" s="1"/>
    </row>
    <row r="36" spans="1:10" s="3" customFormat="1" x14ac:dyDescent="0.25">
      <c r="A36" s="45"/>
      <c r="B36" s="45" t="s">
        <v>249</v>
      </c>
      <c r="C36" s="28" t="s">
        <v>250</v>
      </c>
      <c r="D36" s="172">
        <v>100</v>
      </c>
      <c r="E36" s="30">
        <v>1034.58</v>
      </c>
      <c r="F36" s="42">
        <v>0.8</v>
      </c>
      <c r="G36" s="42">
        <v>5.5349999999999993</v>
      </c>
      <c r="H36" s="272" t="s">
        <v>251</v>
      </c>
      <c r="I36" s="1"/>
    </row>
    <row r="37" spans="1:10" s="3" customFormat="1" x14ac:dyDescent="0.25">
      <c r="A37" s="45"/>
      <c r="B37" s="45" t="s">
        <v>522</v>
      </c>
      <c r="C37" s="28" t="s">
        <v>250</v>
      </c>
      <c r="D37" s="172">
        <v>70</v>
      </c>
      <c r="E37" s="30">
        <v>756.59</v>
      </c>
      <c r="F37" s="42">
        <v>0.57999999999999996</v>
      </c>
      <c r="G37" s="42">
        <v>6.5124000000000004</v>
      </c>
      <c r="H37" s="272" t="s">
        <v>523</v>
      </c>
      <c r="I37" s="1"/>
    </row>
    <row r="38" spans="1:10" s="3" customFormat="1" x14ac:dyDescent="0.25">
      <c r="A38" s="45"/>
      <c r="B38" s="45" t="s">
        <v>524</v>
      </c>
      <c r="C38" s="28" t="s">
        <v>514</v>
      </c>
      <c r="D38" s="172">
        <v>608</v>
      </c>
      <c r="E38" s="30">
        <v>663.87</v>
      </c>
      <c r="F38" s="42">
        <v>0.51</v>
      </c>
      <c r="G38" s="42">
        <v>9.2097999999999995</v>
      </c>
      <c r="H38" s="272" t="s">
        <v>525</v>
      </c>
      <c r="I38" s="1"/>
    </row>
    <row r="39" spans="1:10" s="3" customFormat="1" x14ac:dyDescent="0.25">
      <c r="A39" s="45"/>
      <c r="B39" s="45" t="s">
        <v>526</v>
      </c>
      <c r="C39" s="28" t="s">
        <v>514</v>
      </c>
      <c r="D39" s="172">
        <v>609</v>
      </c>
      <c r="E39" s="30">
        <v>667.16</v>
      </c>
      <c r="F39" s="42">
        <v>0.51</v>
      </c>
      <c r="G39" s="42">
        <v>9.2594999999999992</v>
      </c>
      <c r="H39" s="272" t="s">
        <v>527</v>
      </c>
      <c r="I39" s="1"/>
    </row>
    <row r="40" spans="1:10" s="3" customFormat="1" x14ac:dyDescent="0.25">
      <c r="A40" s="45"/>
      <c r="B40" s="45" t="s">
        <v>528</v>
      </c>
      <c r="C40" s="28" t="s">
        <v>16</v>
      </c>
      <c r="D40" s="172">
        <v>50</v>
      </c>
      <c r="E40" s="30">
        <v>549.27</v>
      </c>
      <c r="F40" s="42">
        <v>0.42</v>
      </c>
      <c r="G40" s="42">
        <v>6.9977999999999998</v>
      </c>
      <c r="H40" s="272" t="s">
        <v>529</v>
      </c>
      <c r="I40" s="1"/>
    </row>
    <row r="41" spans="1:10" s="3" customFormat="1" x14ac:dyDescent="0.25">
      <c r="A41" s="45"/>
      <c r="B41" s="45" t="s">
        <v>254</v>
      </c>
      <c r="C41" s="28" t="s">
        <v>16</v>
      </c>
      <c r="D41" s="172">
        <v>56</v>
      </c>
      <c r="E41" s="30">
        <v>549.88</v>
      </c>
      <c r="F41" s="42">
        <v>0.42</v>
      </c>
      <c r="G41" s="42">
        <v>6.7041000000000004</v>
      </c>
      <c r="H41" s="272" t="s">
        <v>255</v>
      </c>
      <c r="I41" s="1"/>
    </row>
    <row r="42" spans="1:10" s="3" customFormat="1" x14ac:dyDescent="0.25">
      <c r="A42" s="45"/>
      <c r="B42" s="45" t="s">
        <v>256</v>
      </c>
      <c r="C42" s="28" t="s">
        <v>16</v>
      </c>
      <c r="D42" s="172">
        <v>48</v>
      </c>
      <c r="E42" s="30">
        <v>467.81</v>
      </c>
      <c r="F42" s="42">
        <v>0.36</v>
      </c>
      <c r="G42" s="42">
        <v>6.7041000000000004</v>
      </c>
      <c r="H42" s="272" t="s">
        <v>257</v>
      </c>
      <c r="I42" s="1"/>
      <c r="J42" s="92"/>
    </row>
    <row r="43" spans="1:10" s="3" customFormat="1" x14ac:dyDescent="0.25">
      <c r="A43" s="45"/>
      <c r="B43" s="45" t="s">
        <v>258</v>
      </c>
      <c r="C43" s="28" t="s">
        <v>16</v>
      </c>
      <c r="D43" s="172">
        <v>48</v>
      </c>
      <c r="E43" s="30">
        <v>469.28</v>
      </c>
      <c r="F43" s="42">
        <v>0.36</v>
      </c>
      <c r="G43" s="42">
        <v>6.7041999999999993</v>
      </c>
      <c r="H43" s="272" t="s">
        <v>259</v>
      </c>
      <c r="I43" s="1"/>
    </row>
    <row r="44" spans="1:10" s="3" customFormat="1" x14ac:dyDescent="0.25">
      <c r="A44" s="45"/>
      <c r="B44" s="45" t="s">
        <v>530</v>
      </c>
      <c r="C44" s="28" t="s">
        <v>16</v>
      </c>
      <c r="D44" s="172">
        <v>28</v>
      </c>
      <c r="E44" s="30">
        <v>323.81</v>
      </c>
      <c r="F44" s="42">
        <v>0.25</v>
      </c>
      <c r="G44" s="42">
        <v>6.02</v>
      </c>
      <c r="H44" s="272" t="s">
        <v>531</v>
      </c>
      <c r="I44" s="1"/>
    </row>
    <row r="45" spans="1:10" s="3" customFormat="1" x14ac:dyDescent="0.25">
      <c r="A45" s="45"/>
      <c r="B45" s="45" t="s">
        <v>532</v>
      </c>
      <c r="C45" s="28" t="s">
        <v>514</v>
      </c>
      <c r="D45" s="172">
        <v>220</v>
      </c>
      <c r="E45" s="30">
        <v>237.81</v>
      </c>
      <c r="F45" s="42">
        <v>0.18</v>
      </c>
      <c r="G45" s="42">
        <v>8.5050000000000008</v>
      </c>
      <c r="H45" s="272" t="s">
        <v>533</v>
      </c>
      <c r="I45" s="1"/>
    </row>
    <row r="46" spans="1:10" s="3" customFormat="1" x14ac:dyDescent="0.25">
      <c r="A46" s="45"/>
      <c r="B46" s="45" t="s">
        <v>534</v>
      </c>
      <c r="C46" s="28" t="s">
        <v>514</v>
      </c>
      <c r="D46" s="172">
        <v>131</v>
      </c>
      <c r="E46" s="30">
        <v>142.58000000000001</v>
      </c>
      <c r="F46" s="42">
        <v>0.11</v>
      </c>
      <c r="G46" s="42">
        <v>8.9049999999999994</v>
      </c>
      <c r="H46" s="272" t="s">
        <v>535</v>
      </c>
      <c r="I46" s="1"/>
    </row>
    <row r="47" spans="1:10" s="3" customFormat="1" x14ac:dyDescent="0.25">
      <c r="A47" s="45"/>
      <c r="B47" s="45" t="s">
        <v>536</v>
      </c>
      <c r="C47" s="28" t="s">
        <v>507</v>
      </c>
      <c r="D47" s="172">
        <v>9</v>
      </c>
      <c r="E47" s="30">
        <v>99.91</v>
      </c>
      <c r="F47" s="42">
        <v>0.08</v>
      </c>
      <c r="G47" s="42">
        <v>6.8016999999999994</v>
      </c>
      <c r="H47" s="272" t="s">
        <v>537</v>
      </c>
      <c r="I47" s="1"/>
    </row>
    <row r="48" spans="1:10" s="3" customFormat="1" x14ac:dyDescent="0.25">
      <c r="A48" s="45"/>
      <c r="B48" s="45" t="s">
        <v>538</v>
      </c>
      <c r="C48" s="28" t="s">
        <v>514</v>
      </c>
      <c r="D48" s="172">
        <v>81</v>
      </c>
      <c r="E48" s="30">
        <v>87.79</v>
      </c>
      <c r="F48" s="42">
        <v>7.0000000000000007E-2</v>
      </c>
      <c r="G48" s="42">
        <v>8.7800000000000011</v>
      </c>
      <c r="H48" s="272" t="s">
        <v>539</v>
      </c>
      <c r="I48" s="1"/>
    </row>
    <row r="49" spans="1:14" s="3" customFormat="1" x14ac:dyDescent="0.25">
      <c r="A49" s="45"/>
      <c r="B49" s="45" t="s">
        <v>260</v>
      </c>
      <c r="C49" s="28" t="s">
        <v>16</v>
      </c>
      <c r="D49" s="172">
        <v>8</v>
      </c>
      <c r="E49" s="30">
        <v>76.569999999999993</v>
      </c>
      <c r="F49" s="42">
        <v>0.06</v>
      </c>
      <c r="G49" s="42">
        <v>6.7045999999999992</v>
      </c>
      <c r="H49" s="272" t="s">
        <v>261</v>
      </c>
      <c r="I49" s="1"/>
    </row>
    <row r="50" spans="1:14" s="3" customFormat="1" x14ac:dyDescent="0.25">
      <c r="A50" s="45"/>
      <c r="B50" s="45" t="s">
        <v>262</v>
      </c>
      <c r="C50" s="28" t="s">
        <v>16</v>
      </c>
      <c r="D50" s="172">
        <v>8</v>
      </c>
      <c r="E50" s="30">
        <v>76.760000000000005</v>
      </c>
      <c r="F50" s="42">
        <v>0.06</v>
      </c>
      <c r="G50" s="42">
        <v>6.6986000000000008</v>
      </c>
      <c r="H50" s="272" t="s">
        <v>263</v>
      </c>
      <c r="I50" s="1"/>
    </row>
    <row r="51" spans="1:14" s="3" customFormat="1" x14ac:dyDescent="0.25">
      <c r="A51" s="45"/>
      <c r="B51" s="27" t="s">
        <v>88</v>
      </c>
      <c r="C51" s="27"/>
      <c r="D51" s="79"/>
      <c r="E51" s="35">
        <f>SUM(E11:E50)</f>
        <v>64089.25</v>
      </c>
      <c r="F51" s="35">
        <f>SUM(F11:F50)</f>
        <v>49.419999999999995</v>
      </c>
      <c r="G51" s="44"/>
      <c r="H51" s="41"/>
      <c r="I51" s="1"/>
      <c r="J51" s="1"/>
      <c r="L51" s="184"/>
      <c r="N51" s="184"/>
    </row>
    <row r="52" spans="1:14" s="3" customFormat="1" x14ac:dyDescent="0.25">
      <c r="A52" s="45"/>
      <c r="B52" s="27" t="s">
        <v>413</v>
      </c>
      <c r="C52" s="27"/>
      <c r="D52" s="79"/>
      <c r="E52" s="44"/>
      <c r="F52" s="37"/>
      <c r="G52" s="44"/>
      <c r="H52" s="41"/>
      <c r="I52" s="1"/>
      <c r="J52" s="1"/>
      <c r="L52" s="184"/>
      <c r="N52" s="184"/>
    </row>
    <row r="53" spans="1:14" s="3" customFormat="1" x14ac:dyDescent="0.25">
      <c r="A53" s="45"/>
      <c r="B53" s="27" t="s">
        <v>14</v>
      </c>
      <c r="C53" s="27"/>
      <c r="D53" s="79"/>
      <c r="E53" s="44"/>
      <c r="F53" s="37"/>
      <c r="G53" s="44"/>
      <c r="H53" s="41"/>
      <c r="I53" s="1"/>
      <c r="J53" s="1"/>
      <c r="L53" s="184"/>
      <c r="N53" s="184"/>
    </row>
    <row r="54" spans="1:14" s="3" customFormat="1" x14ac:dyDescent="0.25">
      <c r="A54" s="45"/>
      <c r="B54" s="45" t="s">
        <v>540</v>
      </c>
      <c r="C54" s="45" t="s">
        <v>74</v>
      </c>
      <c r="D54" s="77">
        <v>250</v>
      </c>
      <c r="E54" s="47">
        <v>1300.18</v>
      </c>
      <c r="F54" s="48">
        <v>1</v>
      </c>
      <c r="G54" s="47">
        <v>6.6549999999999994</v>
      </c>
      <c r="H54" s="41" t="s">
        <v>541</v>
      </c>
      <c r="I54" s="1"/>
      <c r="J54" s="1"/>
      <c r="L54" s="184"/>
      <c r="N54" s="184"/>
    </row>
    <row r="55" spans="1:14" s="3" customFormat="1" x14ac:dyDescent="0.25">
      <c r="A55" s="45"/>
      <c r="B55" s="27" t="s">
        <v>88</v>
      </c>
      <c r="C55" s="27"/>
      <c r="D55" s="79"/>
      <c r="E55" s="36">
        <f>SUM(E54)</f>
        <v>1300.18</v>
      </c>
      <c r="F55" s="36">
        <f>SUM(F54)</f>
        <v>1</v>
      </c>
      <c r="G55" s="44"/>
      <c r="H55" s="41"/>
      <c r="I55" s="1"/>
      <c r="J55" s="1"/>
      <c r="L55" s="184"/>
      <c r="N55" s="184"/>
    </row>
    <row r="56" spans="1:14" s="3" customFormat="1" x14ac:dyDescent="0.25">
      <c r="A56" s="45"/>
      <c r="B56" s="27" t="s">
        <v>416</v>
      </c>
      <c r="C56" s="19"/>
      <c r="D56" s="103"/>
      <c r="E56" s="232"/>
      <c r="F56" s="52"/>
      <c r="G56" s="52"/>
      <c r="H56" s="41"/>
      <c r="I56" s="1"/>
      <c r="J56" s="1"/>
      <c r="L56" s="184"/>
      <c r="N56" s="184"/>
    </row>
    <row r="57" spans="1:14" s="3" customFormat="1" x14ac:dyDescent="0.25">
      <c r="A57" s="45"/>
      <c r="B57" s="45" t="s">
        <v>542</v>
      </c>
      <c r="C57" s="43" t="s">
        <v>418</v>
      </c>
      <c r="D57" s="197">
        <v>16</v>
      </c>
      <c r="E57" s="180">
        <v>1400.11</v>
      </c>
      <c r="F57" s="55">
        <v>1.08</v>
      </c>
      <c r="G57" s="55">
        <v>6.3619999999999992</v>
      </c>
      <c r="H57" s="41" t="s">
        <v>543</v>
      </c>
      <c r="I57" s="1"/>
      <c r="J57" s="1"/>
      <c r="L57" s="184"/>
      <c r="N57" s="184"/>
    </row>
    <row r="58" spans="1:14" s="49" customFormat="1" x14ac:dyDescent="0.25">
      <c r="A58" s="27"/>
      <c r="B58" s="45" t="s">
        <v>544</v>
      </c>
      <c r="C58" s="43" t="s">
        <v>418</v>
      </c>
      <c r="D58" s="197">
        <v>16</v>
      </c>
      <c r="E58" s="180">
        <v>1376.44</v>
      </c>
      <c r="F58" s="55">
        <v>1.06</v>
      </c>
      <c r="G58" s="55">
        <v>6.4377000000000004</v>
      </c>
      <c r="H58" s="41" t="s">
        <v>545</v>
      </c>
      <c r="I58" s="1"/>
      <c r="J58" s="1"/>
    </row>
    <row r="59" spans="1:14" s="49" customFormat="1" x14ac:dyDescent="0.25">
      <c r="A59" s="27"/>
      <c r="B59" s="45" t="s">
        <v>546</v>
      </c>
      <c r="C59" s="43" t="s">
        <v>418</v>
      </c>
      <c r="D59" s="197">
        <v>16</v>
      </c>
      <c r="E59" s="180">
        <v>1353.31</v>
      </c>
      <c r="F59" s="55">
        <v>1.04</v>
      </c>
      <c r="G59" s="55">
        <v>6.4881999999999991</v>
      </c>
      <c r="H59" s="41" t="s">
        <v>547</v>
      </c>
      <c r="I59" s="1"/>
      <c r="J59" s="1"/>
    </row>
    <row r="60" spans="1:14" s="49" customFormat="1" x14ac:dyDescent="0.25">
      <c r="A60" s="27"/>
      <c r="B60" s="45" t="s">
        <v>548</v>
      </c>
      <c r="C60" s="43" t="s">
        <v>418</v>
      </c>
      <c r="D60" s="197">
        <v>14</v>
      </c>
      <c r="E60" s="180">
        <v>1159.1300000000001</v>
      </c>
      <c r="F60" s="55">
        <v>0.89</v>
      </c>
      <c r="G60" s="55">
        <v>6.6912000000000003</v>
      </c>
      <c r="H60" s="41" t="s">
        <v>549</v>
      </c>
      <c r="I60" s="1"/>
      <c r="J60" s="1"/>
    </row>
    <row r="61" spans="1:14" s="49" customFormat="1" x14ac:dyDescent="0.25">
      <c r="A61" s="27"/>
      <c r="B61" s="27" t="s">
        <v>88</v>
      </c>
      <c r="C61" s="19"/>
      <c r="D61" s="273"/>
      <c r="E61" s="190">
        <f>SUM(E57:E60)</f>
        <v>5288.9900000000007</v>
      </c>
      <c r="F61" s="57">
        <f>SUM(F57:F60)</f>
        <v>4.07</v>
      </c>
      <c r="G61" s="52"/>
      <c r="H61" s="41"/>
      <c r="I61" s="1"/>
      <c r="J61" s="1"/>
    </row>
    <row r="62" spans="1:14" s="49" customFormat="1" x14ac:dyDescent="0.25">
      <c r="A62" s="27"/>
      <c r="B62" s="27" t="s">
        <v>90</v>
      </c>
      <c r="C62" s="19"/>
      <c r="D62" s="273"/>
      <c r="E62" s="232"/>
      <c r="F62" s="52"/>
      <c r="G62" s="52"/>
      <c r="H62" s="41"/>
      <c r="I62" s="1"/>
      <c r="J62" s="1"/>
    </row>
    <row r="63" spans="1:14" s="49" customFormat="1" x14ac:dyDescent="0.25">
      <c r="A63" s="27"/>
      <c r="B63" s="27" t="s">
        <v>91</v>
      </c>
      <c r="C63" s="19"/>
      <c r="D63" s="273"/>
      <c r="E63" s="232"/>
      <c r="F63" s="52"/>
      <c r="G63" s="52"/>
      <c r="H63" s="41"/>
      <c r="I63" s="1"/>
      <c r="J63" s="1"/>
    </row>
    <row r="64" spans="1:14" s="49" customFormat="1" x14ac:dyDescent="0.25">
      <c r="A64" s="27"/>
      <c r="B64" s="45" t="s">
        <v>219</v>
      </c>
      <c r="C64" s="43" t="s">
        <v>99</v>
      </c>
      <c r="D64" s="197">
        <v>17500000</v>
      </c>
      <c r="E64" s="180">
        <v>17413.150000000001</v>
      </c>
      <c r="F64" s="55">
        <v>13.43</v>
      </c>
      <c r="G64" s="55">
        <v>5.6010999999999997</v>
      </c>
      <c r="H64" s="41" t="s">
        <v>220</v>
      </c>
      <c r="I64" s="1"/>
      <c r="J64" s="1"/>
    </row>
    <row r="65" spans="1:10" s="49" customFormat="1" x14ac:dyDescent="0.25">
      <c r="A65" s="27"/>
      <c r="B65" s="45" t="s">
        <v>98</v>
      </c>
      <c r="C65" s="43" t="s">
        <v>99</v>
      </c>
      <c r="D65" s="197">
        <v>14500000</v>
      </c>
      <c r="E65" s="180">
        <v>14605.41</v>
      </c>
      <c r="F65" s="55">
        <v>11.27</v>
      </c>
      <c r="G65" s="55">
        <v>5.8936999999999999</v>
      </c>
      <c r="H65" s="41" t="s">
        <v>100</v>
      </c>
      <c r="I65" s="1"/>
      <c r="J65" s="1"/>
    </row>
    <row r="66" spans="1:10" s="49" customFormat="1" x14ac:dyDescent="0.25">
      <c r="A66" s="27"/>
      <c r="B66" s="45" t="s">
        <v>103</v>
      </c>
      <c r="C66" s="43" t="s">
        <v>99</v>
      </c>
      <c r="D66" s="197">
        <v>6500000</v>
      </c>
      <c r="E66" s="180">
        <v>6741.74</v>
      </c>
      <c r="F66" s="55">
        <v>5.2</v>
      </c>
      <c r="G66" s="55">
        <v>5.2981999999999996</v>
      </c>
      <c r="H66" s="41" t="s">
        <v>104</v>
      </c>
      <c r="I66" s="1"/>
      <c r="J66" s="1"/>
    </row>
    <row r="67" spans="1:10" s="49" customFormat="1" x14ac:dyDescent="0.25">
      <c r="A67" s="27"/>
      <c r="B67" s="45" t="s">
        <v>105</v>
      </c>
      <c r="C67" s="43" t="s">
        <v>99</v>
      </c>
      <c r="D67" s="197">
        <v>5000000</v>
      </c>
      <c r="E67" s="180">
        <v>5194.83</v>
      </c>
      <c r="F67" s="55">
        <v>4.01</v>
      </c>
      <c r="G67" s="55">
        <v>6.2332999999999998</v>
      </c>
      <c r="H67" s="41" t="s">
        <v>106</v>
      </c>
      <c r="I67" s="1"/>
      <c r="J67" s="1"/>
    </row>
    <row r="68" spans="1:10" s="49" customFormat="1" x14ac:dyDescent="0.25">
      <c r="A68" s="27"/>
      <c r="B68" s="45" t="s">
        <v>550</v>
      </c>
      <c r="C68" s="43" t="s">
        <v>99</v>
      </c>
      <c r="D68" s="197">
        <v>4000000</v>
      </c>
      <c r="E68" s="180">
        <v>4291.87</v>
      </c>
      <c r="F68" s="55">
        <v>3.31</v>
      </c>
      <c r="G68" s="55">
        <v>6.8773999999999997</v>
      </c>
      <c r="H68" s="41" t="s">
        <v>551</v>
      </c>
      <c r="I68" s="1"/>
      <c r="J68" s="1"/>
    </row>
    <row r="69" spans="1:10" s="49" customFormat="1" x14ac:dyDescent="0.25">
      <c r="A69" s="27"/>
      <c r="B69" s="45" t="s">
        <v>304</v>
      </c>
      <c r="C69" s="43" t="s">
        <v>99</v>
      </c>
      <c r="D69" s="197">
        <v>2500000</v>
      </c>
      <c r="E69" s="180">
        <v>2608.31</v>
      </c>
      <c r="F69" s="55">
        <v>2.0099999999999998</v>
      </c>
      <c r="G69" s="55">
        <v>4.8125999999999998</v>
      </c>
      <c r="H69" s="41" t="s">
        <v>305</v>
      </c>
      <c r="I69" s="1"/>
      <c r="J69" s="1"/>
    </row>
    <row r="70" spans="1:10" s="49" customFormat="1" x14ac:dyDescent="0.25">
      <c r="A70" s="27"/>
      <c r="B70" s="45" t="s">
        <v>552</v>
      </c>
      <c r="C70" s="43" t="s">
        <v>99</v>
      </c>
      <c r="D70" s="197">
        <v>2500000</v>
      </c>
      <c r="E70" s="180">
        <v>2609.7800000000002</v>
      </c>
      <c r="F70" s="55">
        <v>2.0099999999999998</v>
      </c>
      <c r="G70" s="55">
        <v>5.0081999999999995</v>
      </c>
      <c r="H70" s="41" t="s">
        <v>553</v>
      </c>
      <c r="I70" s="1"/>
      <c r="J70" s="1"/>
    </row>
    <row r="71" spans="1:10" s="49" customFormat="1" x14ac:dyDescent="0.25">
      <c r="A71" s="27"/>
      <c r="B71" s="45" t="s">
        <v>554</v>
      </c>
      <c r="C71" s="43" t="s">
        <v>99</v>
      </c>
      <c r="D71" s="197">
        <v>2500000</v>
      </c>
      <c r="E71" s="180">
        <v>2501.88</v>
      </c>
      <c r="F71" s="55">
        <v>1.93</v>
      </c>
      <c r="G71" s="55">
        <v>4.96875</v>
      </c>
      <c r="H71" s="41" t="s">
        <v>555</v>
      </c>
      <c r="I71" s="1"/>
      <c r="J71" s="1"/>
    </row>
    <row r="72" spans="1:10" s="49" customFormat="1" x14ac:dyDescent="0.25">
      <c r="A72" s="27"/>
      <c r="B72" s="27" t="s">
        <v>88</v>
      </c>
      <c r="C72" s="19"/>
      <c r="D72" s="273"/>
      <c r="E72" s="191">
        <f>SUM(E64:E71)</f>
        <v>55966.97</v>
      </c>
      <c r="F72" s="191">
        <f>SUM(F64:F71)</f>
        <v>43.169999999999995</v>
      </c>
      <c r="G72" s="52"/>
      <c r="H72" s="41"/>
      <c r="I72" s="1"/>
      <c r="J72" s="1"/>
    </row>
    <row r="73" spans="1:10" s="49" customFormat="1" x14ac:dyDescent="0.25">
      <c r="A73" s="27"/>
      <c r="B73" s="27" t="s">
        <v>112</v>
      </c>
      <c r="C73" s="45"/>
      <c r="D73" s="76"/>
      <c r="E73" s="47"/>
      <c r="F73" s="48"/>
      <c r="G73" s="48"/>
      <c r="H73" s="46"/>
      <c r="I73" s="1"/>
      <c r="J73" s="1"/>
    </row>
    <row r="74" spans="1:10" s="49" customFormat="1" x14ac:dyDescent="0.25">
      <c r="A74" s="27"/>
      <c r="B74" s="27" t="s">
        <v>113</v>
      </c>
      <c r="C74" s="45"/>
      <c r="D74" s="76"/>
      <c r="E74" s="47">
        <v>8159.57</v>
      </c>
      <c r="F74" s="274">
        <v>6.29</v>
      </c>
      <c r="G74" s="42"/>
      <c r="H74" s="46"/>
      <c r="I74" s="1"/>
      <c r="J74" s="1"/>
    </row>
    <row r="75" spans="1:10" s="49" customFormat="1" x14ac:dyDescent="0.25">
      <c r="A75" s="27"/>
      <c r="B75" s="27" t="s">
        <v>114</v>
      </c>
      <c r="C75" s="45"/>
      <c r="D75" s="76"/>
      <c r="E75" s="47">
        <v>-5156.37</v>
      </c>
      <c r="F75" s="275">
        <v>-3.95</v>
      </c>
      <c r="G75" s="42"/>
      <c r="H75" s="46"/>
      <c r="I75" s="276"/>
      <c r="J75" s="1"/>
    </row>
    <row r="76" spans="1:10" s="49" customFormat="1" x14ac:dyDescent="0.25">
      <c r="A76" s="27"/>
      <c r="B76" s="66" t="s">
        <v>115</v>
      </c>
      <c r="C76" s="66"/>
      <c r="D76" s="83"/>
      <c r="E76" s="35">
        <f>+E51+E74+E75+E61+E55+E72</f>
        <v>129648.59000000001</v>
      </c>
      <c r="F76" s="35">
        <f>+F51+F74+F75+F61+F55+F72</f>
        <v>99.999999999999986</v>
      </c>
      <c r="G76" s="175"/>
      <c r="H76" s="67"/>
      <c r="I76" s="1"/>
      <c r="J76" s="1"/>
    </row>
    <row r="77" spans="1:10" s="139" customFormat="1" x14ac:dyDescent="0.25">
      <c r="A77" s="277"/>
      <c r="B77" s="138" t="s">
        <v>116</v>
      </c>
      <c r="D77" s="140"/>
      <c r="E77" s="141"/>
      <c r="F77" s="141"/>
      <c r="G77" s="141"/>
      <c r="H77" s="214"/>
      <c r="I77" s="1"/>
      <c r="J77" s="1"/>
    </row>
    <row r="78" spans="1:10" s="139" customFormat="1" x14ac:dyDescent="0.25">
      <c r="A78" s="277"/>
      <c r="B78" s="71" t="s">
        <v>117</v>
      </c>
      <c r="D78" s="140"/>
      <c r="E78" s="141"/>
      <c r="F78" s="141"/>
      <c r="G78" s="141"/>
      <c r="H78" s="214"/>
      <c r="I78" s="1"/>
      <c r="J78" s="1"/>
    </row>
    <row r="79" spans="1:10" x14ac:dyDescent="0.25">
      <c r="A79" s="138"/>
      <c r="B79" s="71" t="s">
        <v>118</v>
      </c>
      <c r="C79" s="139"/>
      <c r="D79" s="140"/>
      <c r="E79" s="141"/>
      <c r="F79" s="141"/>
      <c r="G79" s="141"/>
      <c r="H79" s="278"/>
      <c r="J79" s="1"/>
    </row>
    <row r="80" spans="1:10" ht="24.75" customHeight="1" x14ac:dyDescent="0.25">
      <c r="A80" s="138"/>
      <c r="B80" s="118" t="s">
        <v>266</v>
      </c>
      <c r="C80" s="139"/>
      <c r="D80" s="140"/>
      <c r="E80" s="141"/>
      <c r="F80" s="141"/>
      <c r="G80" s="141"/>
      <c r="H80" s="278"/>
      <c r="J80" s="1"/>
    </row>
    <row r="81" spans="2:10" ht="24.75" customHeight="1" x14ac:dyDescent="0.25">
      <c r="B81" s="71" t="s">
        <v>119</v>
      </c>
      <c r="C81" s="139"/>
      <c r="D81" s="140"/>
      <c r="E81" s="141"/>
      <c r="F81" s="141"/>
      <c r="G81" s="141"/>
      <c r="H81" s="279"/>
      <c r="J81" s="1"/>
    </row>
    <row r="82" spans="2:10" ht="32.25" customHeight="1" x14ac:dyDescent="0.25">
      <c r="B82" s="344" t="s">
        <v>556</v>
      </c>
      <c r="C82" s="344"/>
      <c r="D82" s="344"/>
      <c r="E82" s="344"/>
      <c r="F82" s="344"/>
      <c r="G82" s="344"/>
      <c r="H82" s="279"/>
      <c r="J82" s="1"/>
    </row>
    <row r="83" spans="2:10" ht="24.75" customHeight="1" x14ac:dyDescent="0.3">
      <c r="B83" s="280" t="s">
        <v>557</v>
      </c>
      <c r="C83" s="280" t="s">
        <v>11</v>
      </c>
      <c r="D83" s="281" t="s">
        <v>558</v>
      </c>
      <c r="E83" s="281" t="s">
        <v>559</v>
      </c>
      <c r="F83"/>
      <c r="G83"/>
      <c r="H83" s="279"/>
      <c r="J83" s="1"/>
    </row>
    <row r="84" spans="2:10" ht="24.75" customHeight="1" x14ac:dyDescent="0.3">
      <c r="B84" s="282" t="s">
        <v>560</v>
      </c>
      <c r="C84" s="283" t="s">
        <v>519</v>
      </c>
      <c r="D84" s="284">
        <v>8.5239999999999996E-2</v>
      </c>
      <c r="E84" s="285">
        <v>6.1614000000000002E-2</v>
      </c>
      <c r="F84"/>
      <c r="G84"/>
      <c r="H84" s="279"/>
      <c r="J84" s="1"/>
    </row>
    <row r="85" spans="2:10" ht="71.45" customHeight="1" x14ac:dyDescent="0.25">
      <c r="B85" s="124" t="s">
        <v>274</v>
      </c>
      <c r="C85" s="139"/>
      <c r="D85" s="140"/>
      <c r="E85" s="141"/>
      <c r="F85" s="141"/>
      <c r="G85" s="141"/>
      <c r="H85" s="279"/>
      <c r="J85" s="1"/>
    </row>
    <row r="86" spans="2:10" ht="57.75" customHeight="1" x14ac:dyDescent="0.25">
      <c r="B86" s="125" t="s">
        <v>275</v>
      </c>
      <c r="C86" s="125" t="s">
        <v>11</v>
      </c>
      <c r="D86" s="340" t="s">
        <v>276</v>
      </c>
      <c r="E86" s="340"/>
      <c r="F86" s="126" t="s">
        <v>277</v>
      </c>
      <c r="G86" s="141"/>
      <c r="H86" s="279"/>
      <c r="J86" s="1"/>
    </row>
    <row r="87" spans="2:10" ht="32.25" customHeight="1" x14ac:dyDescent="0.25">
      <c r="B87" s="125"/>
      <c r="C87" s="125"/>
      <c r="D87" s="126" t="s">
        <v>278</v>
      </c>
      <c r="E87" s="125" t="s">
        <v>279</v>
      </c>
      <c r="F87" s="125"/>
      <c r="G87" s="141"/>
      <c r="H87" s="279"/>
      <c r="J87" s="1"/>
    </row>
    <row r="88" spans="2:10" ht="24.75" customHeight="1" x14ac:dyDescent="0.25">
      <c r="B88" s="127" t="s">
        <v>280</v>
      </c>
      <c r="C88" s="217" t="s">
        <v>281</v>
      </c>
      <c r="D88" s="128">
        <v>0</v>
      </c>
      <c r="E88" s="129">
        <v>0</v>
      </c>
      <c r="F88" s="128">
        <v>545.5</v>
      </c>
      <c r="G88" s="141"/>
      <c r="H88" s="279"/>
      <c r="J88" s="1"/>
    </row>
    <row r="89" spans="2:10" ht="16.350000000000001" customHeight="1" x14ac:dyDescent="0.25">
      <c r="B89" s="124" t="s">
        <v>289</v>
      </c>
      <c r="J89" s="1"/>
    </row>
    <row r="90" spans="2:10" x14ac:dyDescent="0.25">
      <c r="J90" s="1"/>
    </row>
    <row r="91" spans="2:10" x14ac:dyDescent="0.25">
      <c r="E91" s="168"/>
      <c r="J91" s="1"/>
    </row>
    <row r="92" spans="2:10" x14ac:dyDescent="0.25">
      <c r="E92" s="168"/>
      <c r="J92" s="1"/>
    </row>
    <row r="93" spans="2:10" x14ac:dyDescent="0.25">
      <c r="J93" s="1"/>
    </row>
    <row r="94" spans="2:10" x14ac:dyDescent="0.25">
      <c r="J94" s="1"/>
    </row>
    <row r="95" spans="2:10" x14ac:dyDescent="0.25">
      <c r="J95" s="1"/>
    </row>
    <row r="96" spans="2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</sheetData>
  <mergeCells count="5">
    <mergeCell ref="B1:H1"/>
    <mergeCell ref="B2:H2"/>
    <mergeCell ref="B5:I5"/>
    <mergeCell ref="B82:G82"/>
    <mergeCell ref="D86:E86"/>
  </mergeCells>
  <pageMargins left="0.7" right="0.7" top="0.75" bottom="0.75" header="0.3" footer="0.3"/>
  <pageSetup paperSize="9" scale="41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7982-EC11-4865-9405-DD257C00C364}">
  <sheetPr>
    <pageSetUpPr fitToPage="1"/>
  </sheetPr>
  <dimension ref="A1:T115"/>
  <sheetViews>
    <sheetView showGridLines="0" view="pageBreakPreview" topLeftCell="B6" zoomScaleNormal="100" zoomScaleSheetLayoutView="100" workbookViewId="0">
      <selection activeCell="B22" sqref="B22"/>
    </sheetView>
  </sheetViews>
  <sheetFormatPr defaultRowHeight="15" x14ac:dyDescent="0.25"/>
  <cols>
    <col min="1" max="1" width="9.140625" style="1" hidden="1" customWidth="1"/>
    <col min="2" max="2" width="107.42578125" style="70" customWidth="1"/>
    <col min="3" max="3" width="18.7109375" style="70" customWidth="1"/>
    <col min="4" max="4" width="14.28515625" style="70" customWidth="1"/>
    <col min="5" max="5" width="18.7109375" style="70" customWidth="1"/>
    <col min="6" max="6" width="10.7109375" style="70" customWidth="1"/>
    <col min="7" max="7" width="14.7109375" style="70" customWidth="1"/>
    <col min="8" max="8" width="18.5703125" style="74" customWidth="1"/>
    <col min="9" max="9" width="15.140625" style="1" bestFit="1" customWidth="1"/>
    <col min="10" max="10" width="16.5703125" style="2" bestFit="1" customWidth="1"/>
    <col min="11" max="11" width="9.42578125" style="1" bestFit="1" customWidth="1"/>
    <col min="12" max="12" width="9.85546875" style="1" bestFit="1" customWidth="1"/>
    <col min="13" max="13" width="12.28515625" style="287" bestFit="1" customWidth="1"/>
    <col min="14" max="14" width="9.140625" style="287"/>
    <col min="15" max="256" width="9.140625" style="1"/>
    <col min="257" max="257" width="0" style="1" hidden="1" customWidth="1"/>
    <col min="258" max="258" width="107.42578125" style="1" customWidth="1"/>
    <col min="259" max="259" width="18.7109375" style="1" customWidth="1"/>
    <col min="260" max="260" width="14.28515625" style="1" customWidth="1"/>
    <col min="261" max="261" width="18.7109375" style="1" customWidth="1"/>
    <col min="262" max="262" width="10.7109375" style="1" customWidth="1"/>
    <col min="263" max="263" width="14.7109375" style="1" customWidth="1"/>
    <col min="264" max="264" width="18.5703125" style="1" customWidth="1"/>
    <col min="265" max="265" width="15.140625" style="1" bestFit="1" customWidth="1"/>
    <col min="266" max="266" width="16.5703125" style="1" bestFit="1" customWidth="1"/>
    <col min="267" max="267" width="9.42578125" style="1" bestFit="1" customWidth="1"/>
    <col min="268" max="268" width="9.85546875" style="1" bestFit="1" customWidth="1"/>
    <col min="269" max="269" width="12.28515625" style="1" bestFit="1" customWidth="1"/>
    <col min="270" max="512" width="9.140625" style="1"/>
    <col min="513" max="513" width="0" style="1" hidden="1" customWidth="1"/>
    <col min="514" max="514" width="107.42578125" style="1" customWidth="1"/>
    <col min="515" max="515" width="18.7109375" style="1" customWidth="1"/>
    <col min="516" max="516" width="14.28515625" style="1" customWidth="1"/>
    <col min="517" max="517" width="18.7109375" style="1" customWidth="1"/>
    <col min="518" max="518" width="10.7109375" style="1" customWidth="1"/>
    <col min="519" max="519" width="14.7109375" style="1" customWidth="1"/>
    <col min="520" max="520" width="18.5703125" style="1" customWidth="1"/>
    <col min="521" max="521" width="15.140625" style="1" bestFit="1" customWidth="1"/>
    <col min="522" max="522" width="16.5703125" style="1" bestFit="1" customWidth="1"/>
    <col min="523" max="523" width="9.42578125" style="1" bestFit="1" customWidth="1"/>
    <col min="524" max="524" width="9.85546875" style="1" bestFit="1" customWidth="1"/>
    <col min="525" max="525" width="12.28515625" style="1" bestFit="1" customWidth="1"/>
    <col min="526" max="768" width="9.140625" style="1"/>
    <col min="769" max="769" width="0" style="1" hidden="1" customWidth="1"/>
    <col min="770" max="770" width="107.42578125" style="1" customWidth="1"/>
    <col min="771" max="771" width="18.7109375" style="1" customWidth="1"/>
    <col min="772" max="772" width="14.28515625" style="1" customWidth="1"/>
    <col min="773" max="773" width="18.7109375" style="1" customWidth="1"/>
    <col min="774" max="774" width="10.7109375" style="1" customWidth="1"/>
    <col min="775" max="775" width="14.7109375" style="1" customWidth="1"/>
    <col min="776" max="776" width="18.5703125" style="1" customWidth="1"/>
    <col min="777" max="777" width="15.140625" style="1" bestFit="1" customWidth="1"/>
    <col min="778" max="778" width="16.5703125" style="1" bestFit="1" customWidth="1"/>
    <col min="779" max="779" width="9.42578125" style="1" bestFit="1" customWidth="1"/>
    <col min="780" max="780" width="9.85546875" style="1" bestFit="1" customWidth="1"/>
    <col min="781" max="781" width="12.28515625" style="1" bestFit="1" customWidth="1"/>
    <col min="782" max="1024" width="9.140625" style="1"/>
    <col min="1025" max="1025" width="0" style="1" hidden="1" customWidth="1"/>
    <col min="1026" max="1026" width="107.42578125" style="1" customWidth="1"/>
    <col min="1027" max="1027" width="18.7109375" style="1" customWidth="1"/>
    <col min="1028" max="1028" width="14.28515625" style="1" customWidth="1"/>
    <col min="1029" max="1029" width="18.7109375" style="1" customWidth="1"/>
    <col min="1030" max="1030" width="10.7109375" style="1" customWidth="1"/>
    <col min="1031" max="1031" width="14.7109375" style="1" customWidth="1"/>
    <col min="1032" max="1032" width="18.5703125" style="1" customWidth="1"/>
    <col min="1033" max="1033" width="15.140625" style="1" bestFit="1" customWidth="1"/>
    <col min="1034" max="1034" width="16.5703125" style="1" bestFit="1" customWidth="1"/>
    <col min="1035" max="1035" width="9.42578125" style="1" bestFit="1" customWidth="1"/>
    <col min="1036" max="1036" width="9.85546875" style="1" bestFit="1" customWidth="1"/>
    <col min="1037" max="1037" width="12.28515625" style="1" bestFit="1" customWidth="1"/>
    <col min="1038" max="1280" width="9.140625" style="1"/>
    <col min="1281" max="1281" width="0" style="1" hidden="1" customWidth="1"/>
    <col min="1282" max="1282" width="107.42578125" style="1" customWidth="1"/>
    <col min="1283" max="1283" width="18.7109375" style="1" customWidth="1"/>
    <col min="1284" max="1284" width="14.28515625" style="1" customWidth="1"/>
    <col min="1285" max="1285" width="18.7109375" style="1" customWidth="1"/>
    <col min="1286" max="1286" width="10.7109375" style="1" customWidth="1"/>
    <col min="1287" max="1287" width="14.7109375" style="1" customWidth="1"/>
    <col min="1288" max="1288" width="18.5703125" style="1" customWidth="1"/>
    <col min="1289" max="1289" width="15.140625" style="1" bestFit="1" customWidth="1"/>
    <col min="1290" max="1290" width="16.5703125" style="1" bestFit="1" customWidth="1"/>
    <col min="1291" max="1291" width="9.42578125" style="1" bestFit="1" customWidth="1"/>
    <col min="1292" max="1292" width="9.85546875" style="1" bestFit="1" customWidth="1"/>
    <col min="1293" max="1293" width="12.28515625" style="1" bestFit="1" customWidth="1"/>
    <col min="1294" max="1536" width="9.140625" style="1"/>
    <col min="1537" max="1537" width="0" style="1" hidden="1" customWidth="1"/>
    <col min="1538" max="1538" width="107.42578125" style="1" customWidth="1"/>
    <col min="1539" max="1539" width="18.7109375" style="1" customWidth="1"/>
    <col min="1540" max="1540" width="14.28515625" style="1" customWidth="1"/>
    <col min="1541" max="1541" width="18.7109375" style="1" customWidth="1"/>
    <col min="1542" max="1542" width="10.7109375" style="1" customWidth="1"/>
    <col min="1543" max="1543" width="14.7109375" style="1" customWidth="1"/>
    <col min="1544" max="1544" width="18.5703125" style="1" customWidth="1"/>
    <col min="1545" max="1545" width="15.140625" style="1" bestFit="1" customWidth="1"/>
    <col min="1546" max="1546" width="16.5703125" style="1" bestFit="1" customWidth="1"/>
    <col min="1547" max="1547" width="9.42578125" style="1" bestFit="1" customWidth="1"/>
    <col min="1548" max="1548" width="9.85546875" style="1" bestFit="1" customWidth="1"/>
    <col min="1549" max="1549" width="12.28515625" style="1" bestFit="1" customWidth="1"/>
    <col min="1550" max="1792" width="9.140625" style="1"/>
    <col min="1793" max="1793" width="0" style="1" hidden="1" customWidth="1"/>
    <col min="1794" max="1794" width="107.42578125" style="1" customWidth="1"/>
    <col min="1795" max="1795" width="18.7109375" style="1" customWidth="1"/>
    <col min="1796" max="1796" width="14.28515625" style="1" customWidth="1"/>
    <col min="1797" max="1797" width="18.7109375" style="1" customWidth="1"/>
    <col min="1798" max="1798" width="10.7109375" style="1" customWidth="1"/>
    <col min="1799" max="1799" width="14.7109375" style="1" customWidth="1"/>
    <col min="1800" max="1800" width="18.5703125" style="1" customWidth="1"/>
    <col min="1801" max="1801" width="15.140625" style="1" bestFit="1" customWidth="1"/>
    <col min="1802" max="1802" width="16.5703125" style="1" bestFit="1" customWidth="1"/>
    <col min="1803" max="1803" width="9.42578125" style="1" bestFit="1" customWidth="1"/>
    <col min="1804" max="1804" width="9.85546875" style="1" bestFit="1" customWidth="1"/>
    <col min="1805" max="1805" width="12.28515625" style="1" bestFit="1" customWidth="1"/>
    <col min="1806" max="2048" width="9.140625" style="1"/>
    <col min="2049" max="2049" width="0" style="1" hidden="1" customWidth="1"/>
    <col min="2050" max="2050" width="107.42578125" style="1" customWidth="1"/>
    <col min="2051" max="2051" width="18.7109375" style="1" customWidth="1"/>
    <col min="2052" max="2052" width="14.28515625" style="1" customWidth="1"/>
    <col min="2053" max="2053" width="18.7109375" style="1" customWidth="1"/>
    <col min="2054" max="2054" width="10.7109375" style="1" customWidth="1"/>
    <col min="2055" max="2055" width="14.7109375" style="1" customWidth="1"/>
    <col min="2056" max="2056" width="18.5703125" style="1" customWidth="1"/>
    <col min="2057" max="2057" width="15.140625" style="1" bestFit="1" customWidth="1"/>
    <col min="2058" max="2058" width="16.5703125" style="1" bestFit="1" customWidth="1"/>
    <col min="2059" max="2059" width="9.42578125" style="1" bestFit="1" customWidth="1"/>
    <col min="2060" max="2060" width="9.85546875" style="1" bestFit="1" customWidth="1"/>
    <col min="2061" max="2061" width="12.28515625" style="1" bestFit="1" customWidth="1"/>
    <col min="2062" max="2304" width="9.140625" style="1"/>
    <col min="2305" max="2305" width="0" style="1" hidden="1" customWidth="1"/>
    <col min="2306" max="2306" width="107.42578125" style="1" customWidth="1"/>
    <col min="2307" max="2307" width="18.7109375" style="1" customWidth="1"/>
    <col min="2308" max="2308" width="14.28515625" style="1" customWidth="1"/>
    <col min="2309" max="2309" width="18.7109375" style="1" customWidth="1"/>
    <col min="2310" max="2310" width="10.7109375" style="1" customWidth="1"/>
    <col min="2311" max="2311" width="14.7109375" style="1" customWidth="1"/>
    <col min="2312" max="2312" width="18.5703125" style="1" customWidth="1"/>
    <col min="2313" max="2313" width="15.140625" style="1" bestFit="1" customWidth="1"/>
    <col min="2314" max="2314" width="16.5703125" style="1" bestFit="1" customWidth="1"/>
    <col min="2315" max="2315" width="9.42578125" style="1" bestFit="1" customWidth="1"/>
    <col min="2316" max="2316" width="9.85546875" style="1" bestFit="1" customWidth="1"/>
    <col min="2317" max="2317" width="12.28515625" style="1" bestFit="1" customWidth="1"/>
    <col min="2318" max="2560" width="9.140625" style="1"/>
    <col min="2561" max="2561" width="0" style="1" hidden="1" customWidth="1"/>
    <col min="2562" max="2562" width="107.42578125" style="1" customWidth="1"/>
    <col min="2563" max="2563" width="18.7109375" style="1" customWidth="1"/>
    <col min="2564" max="2564" width="14.28515625" style="1" customWidth="1"/>
    <col min="2565" max="2565" width="18.7109375" style="1" customWidth="1"/>
    <col min="2566" max="2566" width="10.7109375" style="1" customWidth="1"/>
    <col min="2567" max="2567" width="14.7109375" style="1" customWidth="1"/>
    <col min="2568" max="2568" width="18.5703125" style="1" customWidth="1"/>
    <col min="2569" max="2569" width="15.140625" style="1" bestFit="1" customWidth="1"/>
    <col min="2570" max="2570" width="16.5703125" style="1" bestFit="1" customWidth="1"/>
    <col min="2571" max="2571" width="9.42578125" style="1" bestFit="1" customWidth="1"/>
    <col min="2572" max="2572" width="9.85546875" style="1" bestFit="1" customWidth="1"/>
    <col min="2573" max="2573" width="12.28515625" style="1" bestFit="1" customWidth="1"/>
    <col min="2574" max="2816" width="9.140625" style="1"/>
    <col min="2817" max="2817" width="0" style="1" hidden="1" customWidth="1"/>
    <col min="2818" max="2818" width="107.42578125" style="1" customWidth="1"/>
    <col min="2819" max="2819" width="18.7109375" style="1" customWidth="1"/>
    <col min="2820" max="2820" width="14.28515625" style="1" customWidth="1"/>
    <col min="2821" max="2821" width="18.7109375" style="1" customWidth="1"/>
    <col min="2822" max="2822" width="10.7109375" style="1" customWidth="1"/>
    <col min="2823" max="2823" width="14.7109375" style="1" customWidth="1"/>
    <col min="2824" max="2824" width="18.5703125" style="1" customWidth="1"/>
    <col min="2825" max="2825" width="15.140625" style="1" bestFit="1" customWidth="1"/>
    <col min="2826" max="2826" width="16.5703125" style="1" bestFit="1" customWidth="1"/>
    <col min="2827" max="2827" width="9.42578125" style="1" bestFit="1" customWidth="1"/>
    <col min="2828" max="2828" width="9.85546875" style="1" bestFit="1" customWidth="1"/>
    <col min="2829" max="2829" width="12.28515625" style="1" bestFit="1" customWidth="1"/>
    <col min="2830" max="3072" width="9.140625" style="1"/>
    <col min="3073" max="3073" width="0" style="1" hidden="1" customWidth="1"/>
    <col min="3074" max="3074" width="107.42578125" style="1" customWidth="1"/>
    <col min="3075" max="3075" width="18.7109375" style="1" customWidth="1"/>
    <col min="3076" max="3076" width="14.28515625" style="1" customWidth="1"/>
    <col min="3077" max="3077" width="18.7109375" style="1" customWidth="1"/>
    <col min="3078" max="3078" width="10.7109375" style="1" customWidth="1"/>
    <col min="3079" max="3079" width="14.7109375" style="1" customWidth="1"/>
    <col min="3080" max="3080" width="18.5703125" style="1" customWidth="1"/>
    <col min="3081" max="3081" width="15.140625" style="1" bestFit="1" customWidth="1"/>
    <col min="3082" max="3082" width="16.5703125" style="1" bestFit="1" customWidth="1"/>
    <col min="3083" max="3083" width="9.42578125" style="1" bestFit="1" customWidth="1"/>
    <col min="3084" max="3084" width="9.85546875" style="1" bestFit="1" customWidth="1"/>
    <col min="3085" max="3085" width="12.28515625" style="1" bestFit="1" customWidth="1"/>
    <col min="3086" max="3328" width="9.140625" style="1"/>
    <col min="3329" max="3329" width="0" style="1" hidden="1" customWidth="1"/>
    <col min="3330" max="3330" width="107.42578125" style="1" customWidth="1"/>
    <col min="3331" max="3331" width="18.7109375" style="1" customWidth="1"/>
    <col min="3332" max="3332" width="14.28515625" style="1" customWidth="1"/>
    <col min="3333" max="3333" width="18.7109375" style="1" customWidth="1"/>
    <col min="3334" max="3334" width="10.7109375" style="1" customWidth="1"/>
    <col min="3335" max="3335" width="14.7109375" style="1" customWidth="1"/>
    <col min="3336" max="3336" width="18.5703125" style="1" customWidth="1"/>
    <col min="3337" max="3337" width="15.140625" style="1" bestFit="1" customWidth="1"/>
    <col min="3338" max="3338" width="16.5703125" style="1" bestFit="1" customWidth="1"/>
    <col min="3339" max="3339" width="9.42578125" style="1" bestFit="1" customWidth="1"/>
    <col min="3340" max="3340" width="9.85546875" style="1" bestFit="1" customWidth="1"/>
    <col min="3341" max="3341" width="12.28515625" style="1" bestFit="1" customWidth="1"/>
    <col min="3342" max="3584" width="9.140625" style="1"/>
    <col min="3585" max="3585" width="0" style="1" hidden="1" customWidth="1"/>
    <col min="3586" max="3586" width="107.42578125" style="1" customWidth="1"/>
    <col min="3587" max="3587" width="18.7109375" style="1" customWidth="1"/>
    <col min="3588" max="3588" width="14.28515625" style="1" customWidth="1"/>
    <col min="3589" max="3589" width="18.7109375" style="1" customWidth="1"/>
    <col min="3590" max="3590" width="10.7109375" style="1" customWidth="1"/>
    <col min="3591" max="3591" width="14.7109375" style="1" customWidth="1"/>
    <col min="3592" max="3592" width="18.5703125" style="1" customWidth="1"/>
    <col min="3593" max="3593" width="15.140625" style="1" bestFit="1" customWidth="1"/>
    <col min="3594" max="3594" width="16.5703125" style="1" bestFit="1" customWidth="1"/>
    <col min="3595" max="3595" width="9.42578125" style="1" bestFit="1" customWidth="1"/>
    <col min="3596" max="3596" width="9.85546875" style="1" bestFit="1" customWidth="1"/>
    <col min="3597" max="3597" width="12.28515625" style="1" bestFit="1" customWidth="1"/>
    <col min="3598" max="3840" width="9.140625" style="1"/>
    <col min="3841" max="3841" width="0" style="1" hidden="1" customWidth="1"/>
    <col min="3842" max="3842" width="107.42578125" style="1" customWidth="1"/>
    <col min="3843" max="3843" width="18.7109375" style="1" customWidth="1"/>
    <col min="3844" max="3844" width="14.28515625" style="1" customWidth="1"/>
    <col min="3845" max="3845" width="18.7109375" style="1" customWidth="1"/>
    <col min="3846" max="3846" width="10.7109375" style="1" customWidth="1"/>
    <col min="3847" max="3847" width="14.7109375" style="1" customWidth="1"/>
    <col min="3848" max="3848" width="18.5703125" style="1" customWidth="1"/>
    <col min="3849" max="3849" width="15.140625" style="1" bestFit="1" customWidth="1"/>
    <col min="3850" max="3850" width="16.5703125" style="1" bestFit="1" customWidth="1"/>
    <col min="3851" max="3851" width="9.42578125" style="1" bestFit="1" customWidth="1"/>
    <col min="3852" max="3852" width="9.85546875" style="1" bestFit="1" customWidth="1"/>
    <col min="3853" max="3853" width="12.28515625" style="1" bestFit="1" customWidth="1"/>
    <col min="3854" max="4096" width="9.140625" style="1"/>
    <col min="4097" max="4097" width="0" style="1" hidden="1" customWidth="1"/>
    <col min="4098" max="4098" width="107.42578125" style="1" customWidth="1"/>
    <col min="4099" max="4099" width="18.7109375" style="1" customWidth="1"/>
    <col min="4100" max="4100" width="14.28515625" style="1" customWidth="1"/>
    <col min="4101" max="4101" width="18.7109375" style="1" customWidth="1"/>
    <col min="4102" max="4102" width="10.7109375" style="1" customWidth="1"/>
    <col min="4103" max="4103" width="14.7109375" style="1" customWidth="1"/>
    <col min="4104" max="4104" width="18.5703125" style="1" customWidth="1"/>
    <col min="4105" max="4105" width="15.140625" style="1" bestFit="1" customWidth="1"/>
    <col min="4106" max="4106" width="16.5703125" style="1" bestFit="1" customWidth="1"/>
    <col min="4107" max="4107" width="9.42578125" style="1" bestFit="1" customWidth="1"/>
    <col min="4108" max="4108" width="9.85546875" style="1" bestFit="1" customWidth="1"/>
    <col min="4109" max="4109" width="12.28515625" style="1" bestFit="1" customWidth="1"/>
    <col min="4110" max="4352" width="9.140625" style="1"/>
    <col min="4353" max="4353" width="0" style="1" hidden="1" customWidth="1"/>
    <col min="4354" max="4354" width="107.42578125" style="1" customWidth="1"/>
    <col min="4355" max="4355" width="18.7109375" style="1" customWidth="1"/>
    <col min="4356" max="4356" width="14.28515625" style="1" customWidth="1"/>
    <col min="4357" max="4357" width="18.7109375" style="1" customWidth="1"/>
    <col min="4358" max="4358" width="10.7109375" style="1" customWidth="1"/>
    <col min="4359" max="4359" width="14.7109375" style="1" customWidth="1"/>
    <col min="4360" max="4360" width="18.5703125" style="1" customWidth="1"/>
    <col min="4361" max="4361" width="15.140625" style="1" bestFit="1" customWidth="1"/>
    <col min="4362" max="4362" width="16.5703125" style="1" bestFit="1" customWidth="1"/>
    <col min="4363" max="4363" width="9.42578125" style="1" bestFit="1" customWidth="1"/>
    <col min="4364" max="4364" width="9.85546875" style="1" bestFit="1" customWidth="1"/>
    <col min="4365" max="4365" width="12.28515625" style="1" bestFit="1" customWidth="1"/>
    <col min="4366" max="4608" width="9.140625" style="1"/>
    <col min="4609" max="4609" width="0" style="1" hidden="1" customWidth="1"/>
    <col min="4610" max="4610" width="107.42578125" style="1" customWidth="1"/>
    <col min="4611" max="4611" width="18.7109375" style="1" customWidth="1"/>
    <col min="4612" max="4612" width="14.28515625" style="1" customWidth="1"/>
    <col min="4613" max="4613" width="18.7109375" style="1" customWidth="1"/>
    <col min="4614" max="4614" width="10.7109375" style="1" customWidth="1"/>
    <col min="4615" max="4615" width="14.7109375" style="1" customWidth="1"/>
    <col min="4616" max="4616" width="18.5703125" style="1" customWidth="1"/>
    <col min="4617" max="4617" width="15.140625" style="1" bestFit="1" customWidth="1"/>
    <col min="4618" max="4618" width="16.5703125" style="1" bestFit="1" customWidth="1"/>
    <col min="4619" max="4619" width="9.42578125" style="1" bestFit="1" customWidth="1"/>
    <col min="4620" max="4620" width="9.85546875" style="1" bestFit="1" customWidth="1"/>
    <col min="4621" max="4621" width="12.28515625" style="1" bestFit="1" customWidth="1"/>
    <col min="4622" max="4864" width="9.140625" style="1"/>
    <col min="4865" max="4865" width="0" style="1" hidden="1" customWidth="1"/>
    <col min="4866" max="4866" width="107.42578125" style="1" customWidth="1"/>
    <col min="4867" max="4867" width="18.7109375" style="1" customWidth="1"/>
    <col min="4868" max="4868" width="14.28515625" style="1" customWidth="1"/>
    <col min="4869" max="4869" width="18.7109375" style="1" customWidth="1"/>
    <col min="4870" max="4870" width="10.7109375" style="1" customWidth="1"/>
    <col min="4871" max="4871" width="14.7109375" style="1" customWidth="1"/>
    <col min="4872" max="4872" width="18.5703125" style="1" customWidth="1"/>
    <col min="4873" max="4873" width="15.140625" style="1" bestFit="1" customWidth="1"/>
    <col min="4874" max="4874" width="16.5703125" style="1" bestFit="1" customWidth="1"/>
    <col min="4875" max="4875" width="9.42578125" style="1" bestFit="1" customWidth="1"/>
    <col min="4876" max="4876" width="9.85546875" style="1" bestFit="1" customWidth="1"/>
    <col min="4877" max="4877" width="12.28515625" style="1" bestFit="1" customWidth="1"/>
    <col min="4878" max="5120" width="9.140625" style="1"/>
    <col min="5121" max="5121" width="0" style="1" hidden="1" customWidth="1"/>
    <col min="5122" max="5122" width="107.42578125" style="1" customWidth="1"/>
    <col min="5123" max="5123" width="18.7109375" style="1" customWidth="1"/>
    <col min="5124" max="5124" width="14.28515625" style="1" customWidth="1"/>
    <col min="5125" max="5125" width="18.7109375" style="1" customWidth="1"/>
    <col min="5126" max="5126" width="10.7109375" style="1" customWidth="1"/>
    <col min="5127" max="5127" width="14.7109375" style="1" customWidth="1"/>
    <col min="5128" max="5128" width="18.5703125" style="1" customWidth="1"/>
    <col min="5129" max="5129" width="15.140625" style="1" bestFit="1" customWidth="1"/>
    <col min="5130" max="5130" width="16.5703125" style="1" bestFit="1" customWidth="1"/>
    <col min="5131" max="5131" width="9.42578125" style="1" bestFit="1" customWidth="1"/>
    <col min="5132" max="5132" width="9.85546875" style="1" bestFit="1" customWidth="1"/>
    <col min="5133" max="5133" width="12.28515625" style="1" bestFit="1" customWidth="1"/>
    <col min="5134" max="5376" width="9.140625" style="1"/>
    <col min="5377" max="5377" width="0" style="1" hidden="1" customWidth="1"/>
    <col min="5378" max="5378" width="107.42578125" style="1" customWidth="1"/>
    <col min="5379" max="5379" width="18.7109375" style="1" customWidth="1"/>
    <col min="5380" max="5380" width="14.28515625" style="1" customWidth="1"/>
    <col min="5381" max="5381" width="18.7109375" style="1" customWidth="1"/>
    <col min="5382" max="5382" width="10.7109375" style="1" customWidth="1"/>
    <col min="5383" max="5383" width="14.7109375" style="1" customWidth="1"/>
    <col min="5384" max="5384" width="18.5703125" style="1" customWidth="1"/>
    <col min="5385" max="5385" width="15.140625" style="1" bestFit="1" customWidth="1"/>
    <col min="5386" max="5386" width="16.5703125" style="1" bestFit="1" customWidth="1"/>
    <col min="5387" max="5387" width="9.42578125" style="1" bestFit="1" customWidth="1"/>
    <col min="5388" max="5388" width="9.85546875" style="1" bestFit="1" customWidth="1"/>
    <col min="5389" max="5389" width="12.28515625" style="1" bestFit="1" customWidth="1"/>
    <col min="5390" max="5632" width="9.140625" style="1"/>
    <col min="5633" max="5633" width="0" style="1" hidden="1" customWidth="1"/>
    <col min="5634" max="5634" width="107.42578125" style="1" customWidth="1"/>
    <col min="5635" max="5635" width="18.7109375" style="1" customWidth="1"/>
    <col min="5636" max="5636" width="14.28515625" style="1" customWidth="1"/>
    <col min="5637" max="5637" width="18.7109375" style="1" customWidth="1"/>
    <col min="5638" max="5638" width="10.7109375" style="1" customWidth="1"/>
    <col min="5639" max="5639" width="14.7109375" style="1" customWidth="1"/>
    <col min="5640" max="5640" width="18.5703125" style="1" customWidth="1"/>
    <col min="5641" max="5641" width="15.140625" style="1" bestFit="1" customWidth="1"/>
    <col min="5642" max="5642" width="16.5703125" style="1" bestFit="1" customWidth="1"/>
    <col min="5643" max="5643" width="9.42578125" style="1" bestFit="1" customWidth="1"/>
    <col min="5644" max="5644" width="9.85546875" style="1" bestFit="1" customWidth="1"/>
    <col min="5645" max="5645" width="12.28515625" style="1" bestFit="1" customWidth="1"/>
    <col min="5646" max="5888" width="9.140625" style="1"/>
    <col min="5889" max="5889" width="0" style="1" hidden="1" customWidth="1"/>
    <col min="5890" max="5890" width="107.42578125" style="1" customWidth="1"/>
    <col min="5891" max="5891" width="18.7109375" style="1" customWidth="1"/>
    <col min="5892" max="5892" width="14.28515625" style="1" customWidth="1"/>
    <col min="5893" max="5893" width="18.7109375" style="1" customWidth="1"/>
    <col min="5894" max="5894" width="10.7109375" style="1" customWidth="1"/>
    <col min="5895" max="5895" width="14.7109375" style="1" customWidth="1"/>
    <col min="5896" max="5896" width="18.5703125" style="1" customWidth="1"/>
    <col min="5897" max="5897" width="15.140625" style="1" bestFit="1" customWidth="1"/>
    <col min="5898" max="5898" width="16.5703125" style="1" bestFit="1" customWidth="1"/>
    <col min="5899" max="5899" width="9.42578125" style="1" bestFit="1" customWidth="1"/>
    <col min="5900" max="5900" width="9.85546875" style="1" bestFit="1" customWidth="1"/>
    <col min="5901" max="5901" width="12.28515625" style="1" bestFit="1" customWidth="1"/>
    <col min="5902" max="6144" width="9.140625" style="1"/>
    <col min="6145" max="6145" width="0" style="1" hidden="1" customWidth="1"/>
    <col min="6146" max="6146" width="107.42578125" style="1" customWidth="1"/>
    <col min="6147" max="6147" width="18.7109375" style="1" customWidth="1"/>
    <col min="6148" max="6148" width="14.28515625" style="1" customWidth="1"/>
    <col min="6149" max="6149" width="18.7109375" style="1" customWidth="1"/>
    <col min="6150" max="6150" width="10.7109375" style="1" customWidth="1"/>
    <col min="6151" max="6151" width="14.7109375" style="1" customWidth="1"/>
    <col min="6152" max="6152" width="18.5703125" style="1" customWidth="1"/>
    <col min="6153" max="6153" width="15.140625" style="1" bestFit="1" customWidth="1"/>
    <col min="6154" max="6154" width="16.5703125" style="1" bestFit="1" customWidth="1"/>
    <col min="6155" max="6155" width="9.42578125" style="1" bestFit="1" customWidth="1"/>
    <col min="6156" max="6156" width="9.85546875" style="1" bestFit="1" customWidth="1"/>
    <col min="6157" max="6157" width="12.28515625" style="1" bestFit="1" customWidth="1"/>
    <col min="6158" max="6400" width="9.140625" style="1"/>
    <col min="6401" max="6401" width="0" style="1" hidden="1" customWidth="1"/>
    <col min="6402" max="6402" width="107.42578125" style="1" customWidth="1"/>
    <col min="6403" max="6403" width="18.7109375" style="1" customWidth="1"/>
    <col min="6404" max="6404" width="14.28515625" style="1" customWidth="1"/>
    <col min="6405" max="6405" width="18.7109375" style="1" customWidth="1"/>
    <col min="6406" max="6406" width="10.7109375" style="1" customWidth="1"/>
    <col min="6407" max="6407" width="14.7109375" style="1" customWidth="1"/>
    <col min="6408" max="6408" width="18.5703125" style="1" customWidth="1"/>
    <col min="6409" max="6409" width="15.140625" style="1" bestFit="1" customWidth="1"/>
    <col min="6410" max="6410" width="16.5703125" style="1" bestFit="1" customWidth="1"/>
    <col min="6411" max="6411" width="9.42578125" style="1" bestFit="1" customWidth="1"/>
    <col min="6412" max="6412" width="9.85546875" style="1" bestFit="1" customWidth="1"/>
    <col min="6413" max="6413" width="12.28515625" style="1" bestFit="1" customWidth="1"/>
    <col min="6414" max="6656" width="9.140625" style="1"/>
    <col min="6657" max="6657" width="0" style="1" hidden="1" customWidth="1"/>
    <col min="6658" max="6658" width="107.42578125" style="1" customWidth="1"/>
    <col min="6659" max="6659" width="18.7109375" style="1" customWidth="1"/>
    <col min="6660" max="6660" width="14.28515625" style="1" customWidth="1"/>
    <col min="6661" max="6661" width="18.7109375" style="1" customWidth="1"/>
    <col min="6662" max="6662" width="10.7109375" style="1" customWidth="1"/>
    <col min="6663" max="6663" width="14.7109375" style="1" customWidth="1"/>
    <col min="6664" max="6664" width="18.5703125" style="1" customWidth="1"/>
    <col min="6665" max="6665" width="15.140625" style="1" bestFit="1" customWidth="1"/>
    <col min="6666" max="6666" width="16.5703125" style="1" bestFit="1" customWidth="1"/>
    <col min="6667" max="6667" width="9.42578125" style="1" bestFit="1" customWidth="1"/>
    <col min="6668" max="6668" width="9.85546875" style="1" bestFit="1" customWidth="1"/>
    <col min="6669" max="6669" width="12.28515625" style="1" bestFit="1" customWidth="1"/>
    <col min="6670" max="6912" width="9.140625" style="1"/>
    <col min="6913" max="6913" width="0" style="1" hidden="1" customWidth="1"/>
    <col min="6914" max="6914" width="107.42578125" style="1" customWidth="1"/>
    <col min="6915" max="6915" width="18.7109375" style="1" customWidth="1"/>
    <col min="6916" max="6916" width="14.28515625" style="1" customWidth="1"/>
    <col min="6917" max="6917" width="18.7109375" style="1" customWidth="1"/>
    <col min="6918" max="6918" width="10.7109375" style="1" customWidth="1"/>
    <col min="6919" max="6919" width="14.7109375" style="1" customWidth="1"/>
    <col min="6920" max="6920" width="18.5703125" style="1" customWidth="1"/>
    <col min="6921" max="6921" width="15.140625" style="1" bestFit="1" customWidth="1"/>
    <col min="6922" max="6922" width="16.5703125" style="1" bestFit="1" customWidth="1"/>
    <col min="6923" max="6923" width="9.42578125" style="1" bestFit="1" customWidth="1"/>
    <col min="6924" max="6924" width="9.85546875" style="1" bestFit="1" customWidth="1"/>
    <col min="6925" max="6925" width="12.28515625" style="1" bestFit="1" customWidth="1"/>
    <col min="6926" max="7168" width="9.140625" style="1"/>
    <col min="7169" max="7169" width="0" style="1" hidden="1" customWidth="1"/>
    <col min="7170" max="7170" width="107.42578125" style="1" customWidth="1"/>
    <col min="7171" max="7171" width="18.7109375" style="1" customWidth="1"/>
    <col min="7172" max="7172" width="14.28515625" style="1" customWidth="1"/>
    <col min="7173" max="7173" width="18.7109375" style="1" customWidth="1"/>
    <col min="7174" max="7174" width="10.7109375" style="1" customWidth="1"/>
    <col min="7175" max="7175" width="14.7109375" style="1" customWidth="1"/>
    <col min="7176" max="7176" width="18.5703125" style="1" customWidth="1"/>
    <col min="7177" max="7177" width="15.140625" style="1" bestFit="1" customWidth="1"/>
    <col min="7178" max="7178" width="16.5703125" style="1" bestFit="1" customWidth="1"/>
    <col min="7179" max="7179" width="9.42578125" style="1" bestFit="1" customWidth="1"/>
    <col min="7180" max="7180" width="9.85546875" style="1" bestFit="1" customWidth="1"/>
    <col min="7181" max="7181" width="12.28515625" style="1" bestFit="1" customWidth="1"/>
    <col min="7182" max="7424" width="9.140625" style="1"/>
    <col min="7425" max="7425" width="0" style="1" hidden="1" customWidth="1"/>
    <col min="7426" max="7426" width="107.42578125" style="1" customWidth="1"/>
    <col min="7427" max="7427" width="18.7109375" style="1" customWidth="1"/>
    <col min="7428" max="7428" width="14.28515625" style="1" customWidth="1"/>
    <col min="7429" max="7429" width="18.7109375" style="1" customWidth="1"/>
    <col min="7430" max="7430" width="10.7109375" style="1" customWidth="1"/>
    <col min="7431" max="7431" width="14.7109375" style="1" customWidth="1"/>
    <col min="7432" max="7432" width="18.5703125" style="1" customWidth="1"/>
    <col min="7433" max="7433" width="15.140625" style="1" bestFit="1" customWidth="1"/>
    <col min="7434" max="7434" width="16.5703125" style="1" bestFit="1" customWidth="1"/>
    <col min="7435" max="7435" width="9.42578125" style="1" bestFit="1" customWidth="1"/>
    <col min="7436" max="7436" width="9.85546875" style="1" bestFit="1" customWidth="1"/>
    <col min="7437" max="7437" width="12.28515625" style="1" bestFit="1" customWidth="1"/>
    <col min="7438" max="7680" width="9.140625" style="1"/>
    <col min="7681" max="7681" width="0" style="1" hidden="1" customWidth="1"/>
    <col min="7682" max="7682" width="107.42578125" style="1" customWidth="1"/>
    <col min="7683" max="7683" width="18.7109375" style="1" customWidth="1"/>
    <col min="7684" max="7684" width="14.28515625" style="1" customWidth="1"/>
    <col min="7685" max="7685" width="18.7109375" style="1" customWidth="1"/>
    <col min="7686" max="7686" width="10.7109375" style="1" customWidth="1"/>
    <col min="7687" max="7687" width="14.7109375" style="1" customWidth="1"/>
    <col min="7688" max="7688" width="18.5703125" style="1" customWidth="1"/>
    <col min="7689" max="7689" width="15.140625" style="1" bestFit="1" customWidth="1"/>
    <col min="7690" max="7690" width="16.5703125" style="1" bestFit="1" customWidth="1"/>
    <col min="7691" max="7691" width="9.42578125" style="1" bestFit="1" customWidth="1"/>
    <col min="7692" max="7692" width="9.85546875" style="1" bestFit="1" customWidth="1"/>
    <col min="7693" max="7693" width="12.28515625" style="1" bestFit="1" customWidth="1"/>
    <col min="7694" max="7936" width="9.140625" style="1"/>
    <col min="7937" max="7937" width="0" style="1" hidden="1" customWidth="1"/>
    <col min="7938" max="7938" width="107.42578125" style="1" customWidth="1"/>
    <col min="7939" max="7939" width="18.7109375" style="1" customWidth="1"/>
    <col min="7940" max="7940" width="14.28515625" style="1" customWidth="1"/>
    <col min="7941" max="7941" width="18.7109375" style="1" customWidth="1"/>
    <col min="7942" max="7942" width="10.7109375" style="1" customWidth="1"/>
    <col min="7943" max="7943" width="14.7109375" style="1" customWidth="1"/>
    <col min="7944" max="7944" width="18.5703125" style="1" customWidth="1"/>
    <col min="7945" max="7945" width="15.140625" style="1" bestFit="1" customWidth="1"/>
    <col min="7946" max="7946" width="16.5703125" style="1" bestFit="1" customWidth="1"/>
    <col min="7947" max="7947" width="9.42578125" style="1" bestFit="1" customWidth="1"/>
    <col min="7948" max="7948" width="9.85546875" style="1" bestFit="1" customWidth="1"/>
    <col min="7949" max="7949" width="12.28515625" style="1" bestFit="1" customWidth="1"/>
    <col min="7950" max="8192" width="9.140625" style="1"/>
    <col min="8193" max="8193" width="0" style="1" hidden="1" customWidth="1"/>
    <col min="8194" max="8194" width="107.42578125" style="1" customWidth="1"/>
    <col min="8195" max="8195" width="18.7109375" style="1" customWidth="1"/>
    <col min="8196" max="8196" width="14.28515625" style="1" customWidth="1"/>
    <col min="8197" max="8197" width="18.7109375" style="1" customWidth="1"/>
    <col min="8198" max="8198" width="10.7109375" style="1" customWidth="1"/>
    <col min="8199" max="8199" width="14.7109375" style="1" customWidth="1"/>
    <col min="8200" max="8200" width="18.5703125" style="1" customWidth="1"/>
    <col min="8201" max="8201" width="15.140625" style="1" bestFit="1" customWidth="1"/>
    <col min="8202" max="8202" width="16.5703125" style="1" bestFit="1" customWidth="1"/>
    <col min="8203" max="8203" width="9.42578125" style="1" bestFit="1" customWidth="1"/>
    <col min="8204" max="8204" width="9.85546875" style="1" bestFit="1" customWidth="1"/>
    <col min="8205" max="8205" width="12.28515625" style="1" bestFit="1" customWidth="1"/>
    <col min="8206" max="8448" width="9.140625" style="1"/>
    <col min="8449" max="8449" width="0" style="1" hidden="1" customWidth="1"/>
    <col min="8450" max="8450" width="107.42578125" style="1" customWidth="1"/>
    <col min="8451" max="8451" width="18.7109375" style="1" customWidth="1"/>
    <col min="8452" max="8452" width="14.28515625" style="1" customWidth="1"/>
    <col min="8453" max="8453" width="18.7109375" style="1" customWidth="1"/>
    <col min="8454" max="8454" width="10.7109375" style="1" customWidth="1"/>
    <col min="8455" max="8455" width="14.7109375" style="1" customWidth="1"/>
    <col min="8456" max="8456" width="18.5703125" style="1" customWidth="1"/>
    <col min="8457" max="8457" width="15.140625" style="1" bestFit="1" customWidth="1"/>
    <col min="8458" max="8458" width="16.5703125" style="1" bestFit="1" customWidth="1"/>
    <col min="8459" max="8459" width="9.42578125" style="1" bestFit="1" customWidth="1"/>
    <col min="8460" max="8460" width="9.85546875" style="1" bestFit="1" customWidth="1"/>
    <col min="8461" max="8461" width="12.28515625" style="1" bestFit="1" customWidth="1"/>
    <col min="8462" max="8704" width="9.140625" style="1"/>
    <col min="8705" max="8705" width="0" style="1" hidden="1" customWidth="1"/>
    <col min="8706" max="8706" width="107.42578125" style="1" customWidth="1"/>
    <col min="8707" max="8707" width="18.7109375" style="1" customWidth="1"/>
    <col min="8708" max="8708" width="14.28515625" style="1" customWidth="1"/>
    <col min="8709" max="8709" width="18.7109375" style="1" customWidth="1"/>
    <col min="8710" max="8710" width="10.7109375" style="1" customWidth="1"/>
    <col min="8711" max="8711" width="14.7109375" style="1" customWidth="1"/>
    <col min="8712" max="8712" width="18.5703125" style="1" customWidth="1"/>
    <col min="8713" max="8713" width="15.140625" style="1" bestFit="1" customWidth="1"/>
    <col min="8714" max="8714" width="16.5703125" style="1" bestFit="1" customWidth="1"/>
    <col min="8715" max="8715" width="9.42578125" style="1" bestFit="1" customWidth="1"/>
    <col min="8716" max="8716" width="9.85546875" style="1" bestFit="1" customWidth="1"/>
    <col min="8717" max="8717" width="12.28515625" style="1" bestFit="1" customWidth="1"/>
    <col min="8718" max="8960" width="9.140625" style="1"/>
    <col min="8961" max="8961" width="0" style="1" hidden="1" customWidth="1"/>
    <col min="8962" max="8962" width="107.42578125" style="1" customWidth="1"/>
    <col min="8963" max="8963" width="18.7109375" style="1" customWidth="1"/>
    <col min="8964" max="8964" width="14.28515625" style="1" customWidth="1"/>
    <col min="8965" max="8965" width="18.7109375" style="1" customWidth="1"/>
    <col min="8966" max="8966" width="10.7109375" style="1" customWidth="1"/>
    <col min="8967" max="8967" width="14.7109375" style="1" customWidth="1"/>
    <col min="8968" max="8968" width="18.5703125" style="1" customWidth="1"/>
    <col min="8969" max="8969" width="15.140625" style="1" bestFit="1" customWidth="1"/>
    <col min="8970" max="8970" width="16.5703125" style="1" bestFit="1" customWidth="1"/>
    <col min="8971" max="8971" width="9.42578125" style="1" bestFit="1" customWidth="1"/>
    <col min="8972" max="8972" width="9.85546875" style="1" bestFit="1" customWidth="1"/>
    <col min="8973" max="8973" width="12.28515625" style="1" bestFit="1" customWidth="1"/>
    <col min="8974" max="9216" width="9.140625" style="1"/>
    <col min="9217" max="9217" width="0" style="1" hidden="1" customWidth="1"/>
    <col min="9218" max="9218" width="107.42578125" style="1" customWidth="1"/>
    <col min="9219" max="9219" width="18.7109375" style="1" customWidth="1"/>
    <col min="9220" max="9220" width="14.28515625" style="1" customWidth="1"/>
    <col min="9221" max="9221" width="18.7109375" style="1" customWidth="1"/>
    <col min="9222" max="9222" width="10.7109375" style="1" customWidth="1"/>
    <col min="9223" max="9223" width="14.7109375" style="1" customWidth="1"/>
    <col min="9224" max="9224" width="18.5703125" style="1" customWidth="1"/>
    <col min="9225" max="9225" width="15.140625" style="1" bestFit="1" customWidth="1"/>
    <col min="9226" max="9226" width="16.5703125" style="1" bestFit="1" customWidth="1"/>
    <col min="9227" max="9227" width="9.42578125" style="1" bestFit="1" customWidth="1"/>
    <col min="9228" max="9228" width="9.85546875" style="1" bestFit="1" customWidth="1"/>
    <col min="9229" max="9229" width="12.28515625" style="1" bestFit="1" customWidth="1"/>
    <col min="9230" max="9472" width="9.140625" style="1"/>
    <col min="9473" max="9473" width="0" style="1" hidden="1" customWidth="1"/>
    <col min="9474" max="9474" width="107.42578125" style="1" customWidth="1"/>
    <col min="9475" max="9475" width="18.7109375" style="1" customWidth="1"/>
    <col min="9476" max="9476" width="14.28515625" style="1" customWidth="1"/>
    <col min="9477" max="9477" width="18.7109375" style="1" customWidth="1"/>
    <col min="9478" max="9478" width="10.7109375" style="1" customWidth="1"/>
    <col min="9479" max="9479" width="14.7109375" style="1" customWidth="1"/>
    <col min="9480" max="9480" width="18.5703125" style="1" customWidth="1"/>
    <col min="9481" max="9481" width="15.140625" style="1" bestFit="1" customWidth="1"/>
    <col min="9482" max="9482" width="16.5703125" style="1" bestFit="1" customWidth="1"/>
    <col min="9483" max="9483" width="9.42578125" style="1" bestFit="1" customWidth="1"/>
    <col min="9484" max="9484" width="9.85546875" style="1" bestFit="1" customWidth="1"/>
    <col min="9485" max="9485" width="12.28515625" style="1" bestFit="1" customWidth="1"/>
    <col min="9486" max="9728" width="9.140625" style="1"/>
    <col min="9729" max="9729" width="0" style="1" hidden="1" customWidth="1"/>
    <col min="9730" max="9730" width="107.42578125" style="1" customWidth="1"/>
    <col min="9731" max="9731" width="18.7109375" style="1" customWidth="1"/>
    <col min="9732" max="9732" width="14.28515625" style="1" customWidth="1"/>
    <col min="9733" max="9733" width="18.7109375" style="1" customWidth="1"/>
    <col min="9734" max="9734" width="10.7109375" style="1" customWidth="1"/>
    <col min="9735" max="9735" width="14.7109375" style="1" customWidth="1"/>
    <col min="9736" max="9736" width="18.5703125" style="1" customWidth="1"/>
    <col min="9737" max="9737" width="15.140625" style="1" bestFit="1" customWidth="1"/>
    <col min="9738" max="9738" width="16.5703125" style="1" bestFit="1" customWidth="1"/>
    <col min="9739" max="9739" width="9.42578125" style="1" bestFit="1" customWidth="1"/>
    <col min="9740" max="9740" width="9.85546875" style="1" bestFit="1" customWidth="1"/>
    <col min="9741" max="9741" width="12.28515625" style="1" bestFit="1" customWidth="1"/>
    <col min="9742" max="9984" width="9.140625" style="1"/>
    <col min="9985" max="9985" width="0" style="1" hidden="1" customWidth="1"/>
    <col min="9986" max="9986" width="107.42578125" style="1" customWidth="1"/>
    <col min="9987" max="9987" width="18.7109375" style="1" customWidth="1"/>
    <col min="9988" max="9988" width="14.28515625" style="1" customWidth="1"/>
    <col min="9989" max="9989" width="18.7109375" style="1" customWidth="1"/>
    <col min="9990" max="9990" width="10.7109375" style="1" customWidth="1"/>
    <col min="9991" max="9991" width="14.7109375" style="1" customWidth="1"/>
    <col min="9992" max="9992" width="18.5703125" style="1" customWidth="1"/>
    <col min="9993" max="9993" width="15.140625" style="1" bestFit="1" customWidth="1"/>
    <col min="9994" max="9994" width="16.5703125" style="1" bestFit="1" customWidth="1"/>
    <col min="9995" max="9995" width="9.42578125" style="1" bestFit="1" customWidth="1"/>
    <col min="9996" max="9996" width="9.85546875" style="1" bestFit="1" customWidth="1"/>
    <col min="9997" max="9997" width="12.28515625" style="1" bestFit="1" customWidth="1"/>
    <col min="9998" max="10240" width="9.140625" style="1"/>
    <col min="10241" max="10241" width="0" style="1" hidden="1" customWidth="1"/>
    <col min="10242" max="10242" width="107.42578125" style="1" customWidth="1"/>
    <col min="10243" max="10243" width="18.7109375" style="1" customWidth="1"/>
    <col min="10244" max="10244" width="14.28515625" style="1" customWidth="1"/>
    <col min="10245" max="10245" width="18.7109375" style="1" customWidth="1"/>
    <col min="10246" max="10246" width="10.7109375" style="1" customWidth="1"/>
    <col min="10247" max="10247" width="14.7109375" style="1" customWidth="1"/>
    <col min="10248" max="10248" width="18.5703125" style="1" customWidth="1"/>
    <col min="10249" max="10249" width="15.140625" style="1" bestFit="1" customWidth="1"/>
    <col min="10250" max="10250" width="16.5703125" style="1" bestFit="1" customWidth="1"/>
    <col min="10251" max="10251" width="9.42578125" style="1" bestFit="1" customWidth="1"/>
    <col min="10252" max="10252" width="9.85546875" style="1" bestFit="1" customWidth="1"/>
    <col min="10253" max="10253" width="12.28515625" style="1" bestFit="1" customWidth="1"/>
    <col min="10254" max="10496" width="9.140625" style="1"/>
    <col min="10497" max="10497" width="0" style="1" hidden="1" customWidth="1"/>
    <col min="10498" max="10498" width="107.42578125" style="1" customWidth="1"/>
    <col min="10499" max="10499" width="18.7109375" style="1" customWidth="1"/>
    <col min="10500" max="10500" width="14.28515625" style="1" customWidth="1"/>
    <col min="10501" max="10501" width="18.7109375" style="1" customWidth="1"/>
    <col min="10502" max="10502" width="10.7109375" style="1" customWidth="1"/>
    <col min="10503" max="10503" width="14.7109375" style="1" customWidth="1"/>
    <col min="10504" max="10504" width="18.5703125" style="1" customWidth="1"/>
    <col min="10505" max="10505" width="15.140625" style="1" bestFit="1" customWidth="1"/>
    <col min="10506" max="10506" width="16.5703125" style="1" bestFit="1" customWidth="1"/>
    <col min="10507" max="10507" width="9.42578125" style="1" bestFit="1" customWidth="1"/>
    <col min="10508" max="10508" width="9.85546875" style="1" bestFit="1" customWidth="1"/>
    <col min="10509" max="10509" width="12.28515625" style="1" bestFit="1" customWidth="1"/>
    <col min="10510" max="10752" width="9.140625" style="1"/>
    <col min="10753" max="10753" width="0" style="1" hidden="1" customWidth="1"/>
    <col min="10754" max="10754" width="107.42578125" style="1" customWidth="1"/>
    <col min="10755" max="10755" width="18.7109375" style="1" customWidth="1"/>
    <col min="10756" max="10756" width="14.28515625" style="1" customWidth="1"/>
    <col min="10757" max="10757" width="18.7109375" style="1" customWidth="1"/>
    <col min="10758" max="10758" width="10.7109375" style="1" customWidth="1"/>
    <col min="10759" max="10759" width="14.7109375" style="1" customWidth="1"/>
    <col min="10760" max="10760" width="18.5703125" style="1" customWidth="1"/>
    <col min="10761" max="10761" width="15.140625" style="1" bestFit="1" customWidth="1"/>
    <col min="10762" max="10762" width="16.5703125" style="1" bestFit="1" customWidth="1"/>
    <col min="10763" max="10763" width="9.42578125" style="1" bestFit="1" customWidth="1"/>
    <col min="10764" max="10764" width="9.85546875" style="1" bestFit="1" customWidth="1"/>
    <col min="10765" max="10765" width="12.28515625" style="1" bestFit="1" customWidth="1"/>
    <col min="10766" max="11008" width="9.140625" style="1"/>
    <col min="11009" max="11009" width="0" style="1" hidden="1" customWidth="1"/>
    <col min="11010" max="11010" width="107.42578125" style="1" customWidth="1"/>
    <col min="11011" max="11011" width="18.7109375" style="1" customWidth="1"/>
    <col min="11012" max="11012" width="14.28515625" style="1" customWidth="1"/>
    <col min="11013" max="11013" width="18.7109375" style="1" customWidth="1"/>
    <col min="11014" max="11014" width="10.7109375" style="1" customWidth="1"/>
    <col min="11015" max="11015" width="14.7109375" style="1" customWidth="1"/>
    <col min="11016" max="11016" width="18.5703125" style="1" customWidth="1"/>
    <col min="11017" max="11017" width="15.140625" style="1" bestFit="1" customWidth="1"/>
    <col min="11018" max="11018" width="16.5703125" style="1" bestFit="1" customWidth="1"/>
    <col min="11019" max="11019" width="9.42578125" style="1" bestFit="1" customWidth="1"/>
    <col min="11020" max="11020" width="9.85546875" style="1" bestFit="1" customWidth="1"/>
    <col min="11021" max="11021" width="12.28515625" style="1" bestFit="1" customWidth="1"/>
    <col min="11022" max="11264" width="9.140625" style="1"/>
    <col min="11265" max="11265" width="0" style="1" hidden="1" customWidth="1"/>
    <col min="11266" max="11266" width="107.42578125" style="1" customWidth="1"/>
    <col min="11267" max="11267" width="18.7109375" style="1" customWidth="1"/>
    <col min="11268" max="11268" width="14.28515625" style="1" customWidth="1"/>
    <col min="11269" max="11269" width="18.7109375" style="1" customWidth="1"/>
    <col min="11270" max="11270" width="10.7109375" style="1" customWidth="1"/>
    <col min="11271" max="11271" width="14.7109375" style="1" customWidth="1"/>
    <col min="11272" max="11272" width="18.5703125" style="1" customWidth="1"/>
    <col min="11273" max="11273" width="15.140625" style="1" bestFit="1" customWidth="1"/>
    <col min="11274" max="11274" width="16.5703125" style="1" bestFit="1" customWidth="1"/>
    <col min="11275" max="11275" width="9.42578125" style="1" bestFit="1" customWidth="1"/>
    <col min="11276" max="11276" width="9.85546875" style="1" bestFit="1" customWidth="1"/>
    <col min="11277" max="11277" width="12.28515625" style="1" bestFit="1" customWidth="1"/>
    <col min="11278" max="11520" width="9.140625" style="1"/>
    <col min="11521" max="11521" width="0" style="1" hidden="1" customWidth="1"/>
    <col min="11522" max="11522" width="107.42578125" style="1" customWidth="1"/>
    <col min="11523" max="11523" width="18.7109375" style="1" customWidth="1"/>
    <col min="11524" max="11524" width="14.28515625" style="1" customWidth="1"/>
    <col min="11525" max="11525" width="18.7109375" style="1" customWidth="1"/>
    <col min="11526" max="11526" width="10.7109375" style="1" customWidth="1"/>
    <col min="11527" max="11527" width="14.7109375" style="1" customWidth="1"/>
    <col min="11528" max="11528" width="18.5703125" style="1" customWidth="1"/>
    <col min="11529" max="11529" width="15.140625" style="1" bestFit="1" customWidth="1"/>
    <col min="11530" max="11530" width="16.5703125" style="1" bestFit="1" customWidth="1"/>
    <col min="11531" max="11531" width="9.42578125" style="1" bestFit="1" customWidth="1"/>
    <col min="11532" max="11532" width="9.85546875" style="1" bestFit="1" customWidth="1"/>
    <col min="11533" max="11533" width="12.28515625" style="1" bestFit="1" customWidth="1"/>
    <col min="11534" max="11776" width="9.140625" style="1"/>
    <col min="11777" max="11777" width="0" style="1" hidden="1" customWidth="1"/>
    <col min="11778" max="11778" width="107.42578125" style="1" customWidth="1"/>
    <col min="11779" max="11779" width="18.7109375" style="1" customWidth="1"/>
    <col min="11780" max="11780" width="14.28515625" style="1" customWidth="1"/>
    <col min="11781" max="11781" width="18.7109375" style="1" customWidth="1"/>
    <col min="11782" max="11782" width="10.7109375" style="1" customWidth="1"/>
    <col min="11783" max="11783" width="14.7109375" style="1" customWidth="1"/>
    <col min="11784" max="11784" width="18.5703125" style="1" customWidth="1"/>
    <col min="11785" max="11785" width="15.140625" style="1" bestFit="1" customWidth="1"/>
    <col min="11786" max="11786" width="16.5703125" style="1" bestFit="1" customWidth="1"/>
    <col min="11787" max="11787" width="9.42578125" style="1" bestFit="1" customWidth="1"/>
    <col min="11788" max="11788" width="9.85546875" style="1" bestFit="1" customWidth="1"/>
    <col min="11789" max="11789" width="12.28515625" style="1" bestFit="1" customWidth="1"/>
    <col min="11790" max="12032" width="9.140625" style="1"/>
    <col min="12033" max="12033" width="0" style="1" hidden="1" customWidth="1"/>
    <col min="12034" max="12034" width="107.42578125" style="1" customWidth="1"/>
    <col min="12035" max="12035" width="18.7109375" style="1" customWidth="1"/>
    <col min="12036" max="12036" width="14.28515625" style="1" customWidth="1"/>
    <col min="12037" max="12037" width="18.7109375" style="1" customWidth="1"/>
    <col min="12038" max="12038" width="10.7109375" style="1" customWidth="1"/>
    <col min="12039" max="12039" width="14.7109375" style="1" customWidth="1"/>
    <col min="12040" max="12040" width="18.5703125" style="1" customWidth="1"/>
    <col min="12041" max="12041" width="15.140625" style="1" bestFit="1" customWidth="1"/>
    <col min="12042" max="12042" width="16.5703125" style="1" bestFit="1" customWidth="1"/>
    <col min="12043" max="12043" width="9.42578125" style="1" bestFit="1" customWidth="1"/>
    <col min="12044" max="12044" width="9.85546875" style="1" bestFit="1" customWidth="1"/>
    <col min="12045" max="12045" width="12.28515625" style="1" bestFit="1" customWidth="1"/>
    <col min="12046" max="12288" width="9.140625" style="1"/>
    <col min="12289" max="12289" width="0" style="1" hidden="1" customWidth="1"/>
    <col min="12290" max="12290" width="107.42578125" style="1" customWidth="1"/>
    <col min="12291" max="12291" width="18.7109375" style="1" customWidth="1"/>
    <col min="12292" max="12292" width="14.28515625" style="1" customWidth="1"/>
    <col min="12293" max="12293" width="18.7109375" style="1" customWidth="1"/>
    <col min="12294" max="12294" width="10.7109375" style="1" customWidth="1"/>
    <col min="12295" max="12295" width="14.7109375" style="1" customWidth="1"/>
    <col min="12296" max="12296" width="18.5703125" style="1" customWidth="1"/>
    <col min="12297" max="12297" width="15.140625" style="1" bestFit="1" customWidth="1"/>
    <col min="12298" max="12298" width="16.5703125" style="1" bestFit="1" customWidth="1"/>
    <col min="12299" max="12299" width="9.42578125" style="1" bestFit="1" customWidth="1"/>
    <col min="12300" max="12300" width="9.85546875" style="1" bestFit="1" customWidth="1"/>
    <col min="12301" max="12301" width="12.28515625" style="1" bestFit="1" customWidth="1"/>
    <col min="12302" max="12544" width="9.140625" style="1"/>
    <col min="12545" max="12545" width="0" style="1" hidden="1" customWidth="1"/>
    <col min="12546" max="12546" width="107.42578125" style="1" customWidth="1"/>
    <col min="12547" max="12547" width="18.7109375" style="1" customWidth="1"/>
    <col min="12548" max="12548" width="14.28515625" style="1" customWidth="1"/>
    <col min="12549" max="12549" width="18.7109375" style="1" customWidth="1"/>
    <col min="12550" max="12550" width="10.7109375" style="1" customWidth="1"/>
    <col min="12551" max="12551" width="14.7109375" style="1" customWidth="1"/>
    <col min="12552" max="12552" width="18.5703125" style="1" customWidth="1"/>
    <col min="12553" max="12553" width="15.140625" style="1" bestFit="1" customWidth="1"/>
    <col min="12554" max="12554" width="16.5703125" style="1" bestFit="1" customWidth="1"/>
    <col min="12555" max="12555" width="9.42578125" style="1" bestFit="1" customWidth="1"/>
    <col min="12556" max="12556" width="9.85546875" style="1" bestFit="1" customWidth="1"/>
    <col min="12557" max="12557" width="12.28515625" style="1" bestFit="1" customWidth="1"/>
    <col min="12558" max="12800" width="9.140625" style="1"/>
    <col min="12801" max="12801" width="0" style="1" hidden="1" customWidth="1"/>
    <col min="12802" max="12802" width="107.42578125" style="1" customWidth="1"/>
    <col min="12803" max="12803" width="18.7109375" style="1" customWidth="1"/>
    <col min="12804" max="12804" width="14.28515625" style="1" customWidth="1"/>
    <col min="12805" max="12805" width="18.7109375" style="1" customWidth="1"/>
    <col min="12806" max="12806" width="10.7109375" style="1" customWidth="1"/>
    <col min="12807" max="12807" width="14.7109375" style="1" customWidth="1"/>
    <col min="12808" max="12808" width="18.5703125" style="1" customWidth="1"/>
    <col min="12809" max="12809" width="15.140625" style="1" bestFit="1" customWidth="1"/>
    <col min="12810" max="12810" width="16.5703125" style="1" bestFit="1" customWidth="1"/>
    <col min="12811" max="12811" width="9.42578125" style="1" bestFit="1" customWidth="1"/>
    <col min="12812" max="12812" width="9.85546875" style="1" bestFit="1" customWidth="1"/>
    <col min="12813" max="12813" width="12.28515625" style="1" bestFit="1" customWidth="1"/>
    <col min="12814" max="13056" width="9.140625" style="1"/>
    <col min="13057" max="13057" width="0" style="1" hidden="1" customWidth="1"/>
    <col min="13058" max="13058" width="107.42578125" style="1" customWidth="1"/>
    <col min="13059" max="13059" width="18.7109375" style="1" customWidth="1"/>
    <col min="13060" max="13060" width="14.28515625" style="1" customWidth="1"/>
    <col min="13061" max="13061" width="18.7109375" style="1" customWidth="1"/>
    <col min="13062" max="13062" width="10.7109375" style="1" customWidth="1"/>
    <col min="13063" max="13063" width="14.7109375" style="1" customWidth="1"/>
    <col min="13064" max="13064" width="18.5703125" style="1" customWidth="1"/>
    <col min="13065" max="13065" width="15.140625" style="1" bestFit="1" customWidth="1"/>
    <col min="13066" max="13066" width="16.5703125" style="1" bestFit="1" customWidth="1"/>
    <col min="13067" max="13067" width="9.42578125" style="1" bestFit="1" customWidth="1"/>
    <col min="13068" max="13068" width="9.85546875" style="1" bestFit="1" customWidth="1"/>
    <col min="13069" max="13069" width="12.28515625" style="1" bestFit="1" customWidth="1"/>
    <col min="13070" max="13312" width="9.140625" style="1"/>
    <col min="13313" max="13313" width="0" style="1" hidden="1" customWidth="1"/>
    <col min="13314" max="13314" width="107.42578125" style="1" customWidth="1"/>
    <col min="13315" max="13315" width="18.7109375" style="1" customWidth="1"/>
    <col min="13316" max="13316" width="14.28515625" style="1" customWidth="1"/>
    <col min="13317" max="13317" width="18.7109375" style="1" customWidth="1"/>
    <col min="13318" max="13318" width="10.7109375" style="1" customWidth="1"/>
    <col min="13319" max="13319" width="14.7109375" style="1" customWidth="1"/>
    <col min="13320" max="13320" width="18.5703125" style="1" customWidth="1"/>
    <col min="13321" max="13321" width="15.140625" style="1" bestFit="1" customWidth="1"/>
    <col min="13322" max="13322" width="16.5703125" style="1" bestFit="1" customWidth="1"/>
    <col min="13323" max="13323" width="9.42578125" style="1" bestFit="1" customWidth="1"/>
    <col min="13324" max="13324" width="9.85546875" style="1" bestFit="1" customWidth="1"/>
    <col min="13325" max="13325" width="12.28515625" style="1" bestFit="1" customWidth="1"/>
    <col min="13326" max="13568" width="9.140625" style="1"/>
    <col min="13569" max="13569" width="0" style="1" hidden="1" customWidth="1"/>
    <col min="13570" max="13570" width="107.42578125" style="1" customWidth="1"/>
    <col min="13571" max="13571" width="18.7109375" style="1" customWidth="1"/>
    <col min="13572" max="13572" width="14.28515625" style="1" customWidth="1"/>
    <col min="13573" max="13573" width="18.7109375" style="1" customWidth="1"/>
    <col min="13574" max="13574" width="10.7109375" style="1" customWidth="1"/>
    <col min="13575" max="13575" width="14.7109375" style="1" customWidth="1"/>
    <col min="13576" max="13576" width="18.5703125" style="1" customWidth="1"/>
    <col min="13577" max="13577" width="15.140625" style="1" bestFit="1" customWidth="1"/>
    <col min="13578" max="13578" width="16.5703125" style="1" bestFit="1" customWidth="1"/>
    <col min="13579" max="13579" width="9.42578125" style="1" bestFit="1" customWidth="1"/>
    <col min="13580" max="13580" width="9.85546875" style="1" bestFit="1" customWidth="1"/>
    <col min="13581" max="13581" width="12.28515625" style="1" bestFit="1" customWidth="1"/>
    <col min="13582" max="13824" width="9.140625" style="1"/>
    <col min="13825" max="13825" width="0" style="1" hidden="1" customWidth="1"/>
    <col min="13826" max="13826" width="107.42578125" style="1" customWidth="1"/>
    <col min="13827" max="13827" width="18.7109375" style="1" customWidth="1"/>
    <col min="13828" max="13828" width="14.28515625" style="1" customWidth="1"/>
    <col min="13829" max="13829" width="18.7109375" style="1" customWidth="1"/>
    <col min="13830" max="13830" width="10.7109375" style="1" customWidth="1"/>
    <col min="13831" max="13831" width="14.7109375" style="1" customWidth="1"/>
    <col min="13832" max="13832" width="18.5703125" style="1" customWidth="1"/>
    <col min="13833" max="13833" width="15.140625" style="1" bestFit="1" customWidth="1"/>
    <col min="13834" max="13834" width="16.5703125" style="1" bestFit="1" customWidth="1"/>
    <col min="13835" max="13835" width="9.42578125" style="1" bestFit="1" customWidth="1"/>
    <col min="13836" max="13836" width="9.85546875" style="1" bestFit="1" customWidth="1"/>
    <col min="13837" max="13837" width="12.28515625" style="1" bestFit="1" customWidth="1"/>
    <col min="13838" max="14080" width="9.140625" style="1"/>
    <col min="14081" max="14081" width="0" style="1" hidden="1" customWidth="1"/>
    <col min="14082" max="14082" width="107.42578125" style="1" customWidth="1"/>
    <col min="14083" max="14083" width="18.7109375" style="1" customWidth="1"/>
    <col min="14084" max="14084" width="14.28515625" style="1" customWidth="1"/>
    <col min="14085" max="14085" width="18.7109375" style="1" customWidth="1"/>
    <col min="14086" max="14086" width="10.7109375" style="1" customWidth="1"/>
    <col min="14087" max="14087" width="14.7109375" style="1" customWidth="1"/>
    <col min="14088" max="14088" width="18.5703125" style="1" customWidth="1"/>
    <col min="14089" max="14089" width="15.140625" style="1" bestFit="1" customWidth="1"/>
    <col min="14090" max="14090" width="16.5703125" style="1" bestFit="1" customWidth="1"/>
    <col min="14091" max="14091" width="9.42578125" style="1" bestFit="1" customWidth="1"/>
    <col min="14092" max="14092" width="9.85546875" style="1" bestFit="1" customWidth="1"/>
    <col min="14093" max="14093" width="12.28515625" style="1" bestFit="1" customWidth="1"/>
    <col min="14094" max="14336" width="9.140625" style="1"/>
    <col min="14337" max="14337" width="0" style="1" hidden="1" customWidth="1"/>
    <col min="14338" max="14338" width="107.42578125" style="1" customWidth="1"/>
    <col min="14339" max="14339" width="18.7109375" style="1" customWidth="1"/>
    <col min="14340" max="14340" width="14.28515625" style="1" customWidth="1"/>
    <col min="14341" max="14341" width="18.7109375" style="1" customWidth="1"/>
    <col min="14342" max="14342" width="10.7109375" style="1" customWidth="1"/>
    <col min="14343" max="14343" width="14.7109375" style="1" customWidth="1"/>
    <col min="14344" max="14344" width="18.5703125" style="1" customWidth="1"/>
    <col min="14345" max="14345" width="15.140625" style="1" bestFit="1" customWidth="1"/>
    <col min="14346" max="14346" width="16.5703125" style="1" bestFit="1" customWidth="1"/>
    <col min="14347" max="14347" width="9.42578125" style="1" bestFit="1" customWidth="1"/>
    <col min="14348" max="14348" width="9.85546875" style="1" bestFit="1" customWidth="1"/>
    <col min="14349" max="14349" width="12.28515625" style="1" bestFit="1" customWidth="1"/>
    <col min="14350" max="14592" width="9.140625" style="1"/>
    <col min="14593" max="14593" width="0" style="1" hidden="1" customWidth="1"/>
    <col min="14594" max="14594" width="107.42578125" style="1" customWidth="1"/>
    <col min="14595" max="14595" width="18.7109375" style="1" customWidth="1"/>
    <col min="14596" max="14596" width="14.28515625" style="1" customWidth="1"/>
    <col min="14597" max="14597" width="18.7109375" style="1" customWidth="1"/>
    <col min="14598" max="14598" width="10.7109375" style="1" customWidth="1"/>
    <col min="14599" max="14599" width="14.7109375" style="1" customWidth="1"/>
    <col min="14600" max="14600" width="18.5703125" style="1" customWidth="1"/>
    <col min="14601" max="14601" width="15.140625" style="1" bestFit="1" customWidth="1"/>
    <col min="14602" max="14602" width="16.5703125" style="1" bestFit="1" customWidth="1"/>
    <col min="14603" max="14603" width="9.42578125" style="1" bestFit="1" customWidth="1"/>
    <col min="14604" max="14604" width="9.85546875" style="1" bestFit="1" customWidth="1"/>
    <col min="14605" max="14605" width="12.28515625" style="1" bestFit="1" customWidth="1"/>
    <col min="14606" max="14848" width="9.140625" style="1"/>
    <col min="14849" max="14849" width="0" style="1" hidden="1" customWidth="1"/>
    <col min="14850" max="14850" width="107.42578125" style="1" customWidth="1"/>
    <col min="14851" max="14851" width="18.7109375" style="1" customWidth="1"/>
    <col min="14852" max="14852" width="14.28515625" style="1" customWidth="1"/>
    <col min="14853" max="14853" width="18.7109375" style="1" customWidth="1"/>
    <col min="14854" max="14854" width="10.7109375" style="1" customWidth="1"/>
    <col min="14855" max="14855" width="14.7109375" style="1" customWidth="1"/>
    <col min="14856" max="14856" width="18.5703125" style="1" customWidth="1"/>
    <col min="14857" max="14857" width="15.140625" style="1" bestFit="1" customWidth="1"/>
    <col min="14858" max="14858" width="16.5703125" style="1" bestFit="1" customWidth="1"/>
    <col min="14859" max="14859" width="9.42578125" style="1" bestFit="1" customWidth="1"/>
    <col min="14860" max="14860" width="9.85546875" style="1" bestFit="1" customWidth="1"/>
    <col min="14861" max="14861" width="12.28515625" style="1" bestFit="1" customWidth="1"/>
    <col min="14862" max="15104" width="9.140625" style="1"/>
    <col min="15105" max="15105" width="0" style="1" hidden="1" customWidth="1"/>
    <col min="15106" max="15106" width="107.42578125" style="1" customWidth="1"/>
    <col min="15107" max="15107" width="18.7109375" style="1" customWidth="1"/>
    <col min="15108" max="15108" width="14.28515625" style="1" customWidth="1"/>
    <col min="15109" max="15109" width="18.7109375" style="1" customWidth="1"/>
    <col min="15110" max="15110" width="10.7109375" style="1" customWidth="1"/>
    <col min="15111" max="15111" width="14.7109375" style="1" customWidth="1"/>
    <col min="15112" max="15112" width="18.5703125" style="1" customWidth="1"/>
    <col min="15113" max="15113" width="15.140625" style="1" bestFit="1" customWidth="1"/>
    <col min="15114" max="15114" width="16.5703125" style="1" bestFit="1" customWidth="1"/>
    <col min="15115" max="15115" width="9.42578125" style="1" bestFit="1" customWidth="1"/>
    <col min="15116" max="15116" width="9.85546875" style="1" bestFit="1" customWidth="1"/>
    <col min="15117" max="15117" width="12.28515625" style="1" bestFit="1" customWidth="1"/>
    <col min="15118" max="15360" width="9.140625" style="1"/>
    <col min="15361" max="15361" width="0" style="1" hidden="1" customWidth="1"/>
    <col min="15362" max="15362" width="107.42578125" style="1" customWidth="1"/>
    <col min="15363" max="15363" width="18.7109375" style="1" customWidth="1"/>
    <col min="15364" max="15364" width="14.28515625" style="1" customWidth="1"/>
    <col min="15365" max="15365" width="18.7109375" style="1" customWidth="1"/>
    <col min="15366" max="15366" width="10.7109375" style="1" customWidth="1"/>
    <col min="15367" max="15367" width="14.7109375" style="1" customWidth="1"/>
    <col min="15368" max="15368" width="18.5703125" style="1" customWidth="1"/>
    <col min="15369" max="15369" width="15.140625" style="1" bestFit="1" customWidth="1"/>
    <col min="15370" max="15370" width="16.5703125" style="1" bestFit="1" customWidth="1"/>
    <col min="15371" max="15371" width="9.42578125" style="1" bestFit="1" customWidth="1"/>
    <col min="15372" max="15372" width="9.85546875" style="1" bestFit="1" customWidth="1"/>
    <col min="15373" max="15373" width="12.28515625" style="1" bestFit="1" customWidth="1"/>
    <col min="15374" max="15616" width="9.140625" style="1"/>
    <col min="15617" max="15617" width="0" style="1" hidden="1" customWidth="1"/>
    <col min="15618" max="15618" width="107.42578125" style="1" customWidth="1"/>
    <col min="15619" max="15619" width="18.7109375" style="1" customWidth="1"/>
    <col min="15620" max="15620" width="14.28515625" style="1" customWidth="1"/>
    <col min="15621" max="15621" width="18.7109375" style="1" customWidth="1"/>
    <col min="15622" max="15622" width="10.7109375" style="1" customWidth="1"/>
    <col min="15623" max="15623" width="14.7109375" style="1" customWidth="1"/>
    <col min="15624" max="15624" width="18.5703125" style="1" customWidth="1"/>
    <col min="15625" max="15625" width="15.140625" style="1" bestFit="1" customWidth="1"/>
    <col min="15626" max="15626" width="16.5703125" style="1" bestFit="1" customWidth="1"/>
    <col min="15627" max="15627" width="9.42578125" style="1" bestFit="1" customWidth="1"/>
    <col min="15628" max="15628" width="9.85546875" style="1" bestFit="1" customWidth="1"/>
    <col min="15629" max="15629" width="12.28515625" style="1" bestFit="1" customWidth="1"/>
    <col min="15630" max="15872" width="9.140625" style="1"/>
    <col min="15873" max="15873" width="0" style="1" hidden="1" customWidth="1"/>
    <col min="15874" max="15874" width="107.42578125" style="1" customWidth="1"/>
    <col min="15875" max="15875" width="18.7109375" style="1" customWidth="1"/>
    <col min="15876" max="15876" width="14.28515625" style="1" customWidth="1"/>
    <col min="15877" max="15877" width="18.7109375" style="1" customWidth="1"/>
    <col min="15878" max="15878" width="10.7109375" style="1" customWidth="1"/>
    <col min="15879" max="15879" width="14.7109375" style="1" customWidth="1"/>
    <col min="15880" max="15880" width="18.5703125" style="1" customWidth="1"/>
    <col min="15881" max="15881" width="15.140625" style="1" bestFit="1" customWidth="1"/>
    <col min="15882" max="15882" width="16.5703125" style="1" bestFit="1" customWidth="1"/>
    <col min="15883" max="15883" width="9.42578125" style="1" bestFit="1" customWidth="1"/>
    <col min="15884" max="15884" width="9.85546875" style="1" bestFit="1" customWidth="1"/>
    <col min="15885" max="15885" width="12.28515625" style="1" bestFit="1" customWidth="1"/>
    <col min="15886" max="16128" width="9.140625" style="1"/>
    <col min="16129" max="16129" width="0" style="1" hidden="1" customWidth="1"/>
    <col min="16130" max="16130" width="107.42578125" style="1" customWidth="1"/>
    <col min="16131" max="16131" width="18.7109375" style="1" customWidth="1"/>
    <col min="16132" max="16132" width="14.28515625" style="1" customWidth="1"/>
    <col min="16133" max="16133" width="18.7109375" style="1" customWidth="1"/>
    <col min="16134" max="16134" width="10.7109375" style="1" customWidth="1"/>
    <col min="16135" max="16135" width="14.7109375" style="1" customWidth="1"/>
    <col min="16136" max="16136" width="18.5703125" style="1" customWidth="1"/>
    <col min="16137" max="16137" width="15.140625" style="1" bestFit="1" customWidth="1"/>
    <col min="16138" max="16138" width="16.5703125" style="1" bestFit="1" customWidth="1"/>
    <col min="16139" max="16139" width="9.42578125" style="1" bestFit="1" customWidth="1"/>
    <col min="16140" max="16140" width="9.85546875" style="1" bestFit="1" customWidth="1"/>
    <col min="16141" max="16141" width="12.28515625" style="1" bestFit="1" customWidth="1"/>
    <col min="16142" max="16384" width="9.140625" style="1"/>
  </cols>
  <sheetData>
    <row r="1" spans="1:20" hidden="1" x14ac:dyDescent="0.25">
      <c r="A1" s="286"/>
      <c r="B1" s="316" t="s">
        <v>0</v>
      </c>
      <c r="C1" s="317"/>
      <c r="D1" s="317"/>
      <c r="E1" s="317"/>
      <c r="F1" s="317"/>
      <c r="G1" s="317"/>
      <c r="H1" s="318"/>
    </row>
    <row r="2" spans="1:20" hidden="1" x14ac:dyDescent="0.25">
      <c r="A2" s="288"/>
      <c r="B2" s="319" t="s">
        <v>1</v>
      </c>
      <c r="C2" s="320"/>
      <c r="D2" s="320"/>
      <c r="E2" s="320"/>
      <c r="F2" s="320"/>
      <c r="G2" s="320"/>
      <c r="H2" s="321"/>
    </row>
    <row r="3" spans="1:20" x14ac:dyDescent="0.25">
      <c r="A3" s="288"/>
      <c r="B3" s="95" t="s">
        <v>2</v>
      </c>
      <c r="C3" s="96"/>
      <c r="D3" s="97"/>
      <c r="E3" s="98"/>
      <c r="F3" s="98"/>
      <c r="G3" s="98"/>
      <c r="H3" s="289"/>
    </row>
    <row r="4" spans="1:20" x14ac:dyDescent="0.25">
      <c r="A4" s="288"/>
      <c r="B4" s="341" t="s">
        <v>561</v>
      </c>
      <c r="C4" s="342"/>
      <c r="D4" s="342"/>
      <c r="E4" s="342"/>
      <c r="F4" s="342"/>
      <c r="G4" s="342"/>
      <c r="H4" s="343"/>
    </row>
    <row r="5" spans="1:20" x14ac:dyDescent="0.25">
      <c r="A5" s="288"/>
      <c r="B5" s="148" t="s">
        <v>4</v>
      </c>
      <c r="C5" s="100"/>
      <c r="D5" s="101"/>
      <c r="E5" s="100"/>
      <c r="F5" s="100"/>
      <c r="G5" s="100"/>
      <c r="H5" s="167"/>
    </row>
    <row r="6" spans="1:20" x14ac:dyDescent="0.25">
      <c r="A6" s="288"/>
      <c r="B6" s="95"/>
      <c r="C6" s="100"/>
      <c r="D6" s="101"/>
      <c r="E6" s="100"/>
      <c r="F6" s="100"/>
      <c r="G6" s="100"/>
      <c r="H6" s="167"/>
    </row>
    <row r="7" spans="1:20" ht="30" x14ac:dyDescent="0.25">
      <c r="A7" s="288"/>
      <c r="B7" s="14" t="s">
        <v>5</v>
      </c>
      <c r="C7" s="149" t="s">
        <v>6</v>
      </c>
      <c r="D7" s="150" t="s">
        <v>7</v>
      </c>
      <c r="E7" s="16" t="s">
        <v>8</v>
      </c>
      <c r="F7" s="151" t="s">
        <v>9</v>
      </c>
      <c r="G7" s="17" t="s">
        <v>10</v>
      </c>
      <c r="H7" s="151" t="s">
        <v>11</v>
      </c>
    </row>
    <row r="8" spans="1:20" x14ac:dyDescent="0.25">
      <c r="A8" s="288"/>
      <c r="B8" s="95" t="s">
        <v>12</v>
      </c>
      <c r="C8" s="290"/>
      <c r="D8" s="291"/>
      <c r="E8" s="292"/>
      <c r="F8" s="292"/>
      <c r="G8" s="292"/>
      <c r="H8" s="293"/>
    </row>
    <row r="9" spans="1:20" x14ac:dyDescent="0.25">
      <c r="A9" s="288"/>
      <c r="B9" s="4" t="s">
        <v>13</v>
      </c>
      <c r="C9" s="19"/>
      <c r="D9" s="103"/>
      <c r="E9" s="104"/>
      <c r="F9" s="105"/>
      <c r="G9" s="105"/>
      <c r="H9" s="294"/>
    </row>
    <row r="10" spans="1:20" x14ac:dyDescent="0.25">
      <c r="A10" s="288"/>
      <c r="B10" s="27" t="s">
        <v>14</v>
      </c>
      <c r="C10" s="19"/>
      <c r="D10" s="103"/>
      <c r="E10" s="104"/>
      <c r="F10" s="105"/>
      <c r="G10" s="105"/>
      <c r="H10" s="294"/>
      <c r="J10" s="1"/>
    </row>
    <row r="11" spans="1:20" x14ac:dyDescent="0.25">
      <c r="A11" s="288"/>
      <c r="B11" s="28" t="s">
        <v>396</v>
      </c>
      <c r="C11" s="45" t="s">
        <v>16</v>
      </c>
      <c r="D11" s="77">
        <v>2000</v>
      </c>
      <c r="E11" s="162">
        <v>20031.16</v>
      </c>
      <c r="F11" s="154">
        <v>4.34</v>
      </c>
      <c r="G11" s="154">
        <v>5.0100000000000007</v>
      </c>
      <c r="H11" s="41" t="s">
        <v>397</v>
      </c>
      <c r="I11" s="63"/>
      <c r="J11" s="183"/>
      <c r="K11" s="183"/>
      <c r="R11" s="169"/>
      <c r="S11" s="169"/>
      <c r="T11" s="169"/>
    </row>
    <row r="12" spans="1:20" x14ac:dyDescent="0.25">
      <c r="A12" s="288"/>
      <c r="B12" s="28" t="s">
        <v>562</v>
      </c>
      <c r="C12" s="45" t="s">
        <v>16</v>
      </c>
      <c r="D12" s="77">
        <v>1750</v>
      </c>
      <c r="E12" s="162">
        <v>17841.669999999998</v>
      </c>
      <c r="F12" s="154">
        <v>3.87</v>
      </c>
      <c r="G12" s="154">
        <v>5.6249999999999991</v>
      </c>
      <c r="H12" s="41" t="s">
        <v>563</v>
      </c>
      <c r="I12" s="63"/>
      <c r="J12" s="183"/>
      <c r="K12" s="183"/>
      <c r="R12" s="169"/>
      <c r="S12" s="169"/>
      <c r="T12" s="169"/>
    </row>
    <row r="13" spans="1:20" x14ac:dyDescent="0.25">
      <c r="A13" s="288"/>
      <c r="B13" s="28" t="s">
        <v>564</v>
      </c>
      <c r="C13" s="45" t="s">
        <v>16</v>
      </c>
      <c r="D13" s="77">
        <v>1750</v>
      </c>
      <c r="E13" s="162">
        <v>17793.04</v>
      </c>
      <c r="F13" s="154">
        <v>3.86</v>
      </c>
      <c r="G13" s="154">
        <v>4.9000000000000004</v>
      </c>
      <c r="H13" s="41" t="s">
        <v>565</v>
      </c>
      <c r="I13" s="63"/>
      <c r="J13" s="183"/>
      <c r="K13" s="183"/>
      <c r="R13" s="169"/>
      <c r="S13" s="169"/>
      <c r="T13" s="169"/>
    </row>
    <row r="14" spans="1:20" x14ac:dyDescent="0.25">
      <c r="A14" s="288"/>
      <c r="B14" s="28" t="s">
        <v>78</v>
      </c>
      <c r="C14" s="45" t="s">
        <v>16</v>
      </c>
      <c r="D14" s="77">
        <v>1610</v>
      </c>
      <c r="E14" s="162">
        <v>16667.330000000002</v>
      </c>
      <c r="F14" s="154">
        <v>3.61</v>
      </c>
      <c r="G14" s="154">
        <v>4.82</v>
      </c>
      <c r="H14" s="41" t="s">
        <v>79</v>
      </c>
      <c r="I14" s="63"/>
      <c r="J14" s="183"/>
      <c r="K14" s="183"/>
      <c r="R14" s="169"/>
      <c r="S14" s="169"/>
      <c r="T14" s="169"/>
    </row>
    <row r="15" spans="1:20" x14ac:dyDescent="0.25">
      <c r="A15" s="288"/>
      <c r="B15" s="28" t="s">
        <v>22</v>
      </c>
      <c r="C15" s="45" t="s">
        <v>16</v>
      </c>
      <c r="D15" s="77">
        <v>1500</v>
      </c>
      <c r="E15" s="162">
        <v>16058.96</v>
      </c>
      <c r="F15" s="154">
        <v>3.48</v>
      </c>
      <c r="G15" s="154">
        <v>4.92</v>
      </c>
      <c r="H15" s="41" t="s">
        <v>23</v>
      </c>
      <c r="I15" s="63"/>
      <c r="J15" s="183"/>
      <c r="K15" s="183"/>
      <c r="R15" s="169"/>
      <c r="S15" s="169"/>
      <c r="T15" s="169"/>
    </row>
    <row r="16" spans="1:20" x14ac:dyDescent="0.25">
      <c r="A16" s="288"/>
      <c r="B16" s="28" t="s">
        <v>39</v>
      </c>
      <c r="C16" s="45" t="s">
        <v>16</v>
      </c>
      <c r="D16" s="77">
        <v>1300</v>
      </c>
      <c r="E16" s="162">
        <v>13511.62</v>
      </c>
      <c r="F16" s="154">
        <v>2.93</v>
      </c>
      <c r="G16" s="154">
        <v>5.07</v>
      </c>
      <c r="H16" s="41" t="s">
        <v>40</v>
      </c>
      <c r="I16" s="63"/>
      <c r="J16" s="183"/>
      <c r="K16" s="183"/>
      <c r="R16" s="169"/>
      <c r="S16" s="169"/>
      <c r="T16" s="169"/>
    </row>
    <row r="17" spans="1:20" x14ac:dyDescent="0.25">
      <c r="A17" s="288"/>
      <c r="B17" s="28" t="s">
        <v>566</v>
      </c>
      <c r="C17" s="45" t="s">
        <v>31</v>
      </c>
      <c r="D17" s="77">
        <v>1000</v>
      </c>
      <c r="E17" s="162">
        <v>10503.22</v>
      </c>
      <c r="F17" s="154">
        <v>2.2799999999999998</v>
      </c>
      <c r="G17" s="154">
        <v>4.3350999999999997</v>
      </c>
      <c r="H17" s="41" t="s">
        <v>567</v>
      </c>
      <c r="I17" s="63"/>
      <c r="J17" s="183"/>
      <c r="K17" s="183"/>
      <c r="R17" s="169"/>
      <c r="S17" s="169"/>
      <c r="T17" s="169"/>
    </row>
    <row r="18" spans="1:20" x14ac:dyDescent="0.25">
      <c r="A18" s="288"/>
      <c r="B18" s="28" t="s">
        <v>392</v>
      </c>
      <c r="C18" s="45" t="s">
        <v>16</v>
      </c>
      <c r="D18" s="77">
        <v>1000</v>
      </c>
      <c r="E18" s="162">
        <v>10375.06</v>
      </c>
      <c r="F18" s="154">
        <v>2.25</v>
      </c>
      <c r="G18" s="154">
        <v>4.6798999999999999</v>
      </c>
      <c r="H18" s="41" t="s">
        <v>393</v>
      </c>
      <c r="I18" s="63"/>
      <c r="J18" s="183"/>
      <c r="K18" s="183"/>
      <c r="R18" s="169"/>
      <c r="S18" s="169"/>
      <c r="T18" s="169"/>
    </row>
    <row r="19" spans="1:20" x14ac:dyDescent="0.25">
      <c r="A19" s="288"/>
      <c r="B19" s="28" t="s">
        <v>24</v>
      </c>
      <c r="C19" s="45" t="s">
        <v>16</v>
      </c>
      <c r="D19" s="77">
        <v>1000</v>
      </c>
      <c r="E19" s="162">
        <v>10206.379999999999</v>
      </c>
      <c r="F19" s="154">
        <v>2.21</v>
      </c>
      <c r="G19" s="154">
        <v>4.92</v>
      </c>
      <c r="H19" s="41" t="s">
        <v>25</v>
      </c>
      <c r="I19" s="63"/>
      <c r="J19" s="183"/>
      <c r="K19" s="183"/>
      <c r="R19" s="169"/>
      <c r="S19" s="169"/>
      <c r="T19" s="169"/>
    </row>
    <row r="20" spans="1:20" x14ac:dyDescent="0.25">
      <c r="A20" s="288"/>
      <c r="B20" s="28" t="s">
        <v>568</v>
      </c>
      <c r="C20" s="45" t="s">
        <v>16</v>
      </c>
      <c r="D20" s="77">
        <v>1000</v>
      </c>
      <c r="E20" s="162">
        <v>10085.25</v>
      </c>
      <c r="F20" s="154">
        <v>2.19</v>
      </c>
      <c r="G20" s="154">
        <v>5.39</v>
      </c>
      <c r="H20" s="41" t="s">
        <v>569</v>
      </c>
      <c r="I20" s="63"/>
      <c r="J20" s="183"/>
      <c r="K20" s="183"/>
      <c r="R20" s="169"/>
      <c r="S20" s="169"/>
      <c r="T20" s="169"/>
    </row>
    <row r="21" spans="1:20" x14ac:dyDescent="0.25">
      <c r="A21" s="288"/>
      <c r="B21" s="28" t="s">
        <v>570</v>
      </c>
      <c r="C21" s="45" t="s">
        <v>16</v>
      </c>
      <c r="D21" s="77">
        <v>1000</v>
      </c>
      <c r="E21" s="162">
        <v>10017</v>
      </c>
      <c r="F21" s="154">
        <v>2.17</v>
      </c>
      <c r="G21" s="154">
        <v>6.910000000000001</v>
      </c>
      <c r="H21" s="41" t="s">
        <v>571</v>
      </c>
      <c r="I21" s="63"/>
      <c r="J21" s="183"/>
      <c r="K21" s="183"/>
      <c r="R21" s="169"/>
      <c r="S21" s="169"/>
      <c r="T21" s="169"/>
    </row>
    <row r="22" spans="1:20" x14ac:dyDescent="0.25">
      <c r="A22" s="288"/>
      <c r="B22" s="28" t="s">
        <v>572</v>
      </c>
      <c r="C22" s="45" t="s">
        <v>16</v>
      </c>
      <c r="D22" s="77">
        <v>750</v>
      </c>
      <c r="E22" s="162">
        <v>7791.91</v>
      </c>
      <c r="F22" s="154">
        <v>1.69</v>
      </c>
      <c r="G22" s="154">
        <v>4.9000000000000004</v>
      </c>
      <c r="H22" s="41" t="s">
        <v>573</v>
      </c>
      <c r="I22" s="63"/>
      <c r="J22" s="183"/>
      <c r="K22" s="183"/>
      <c r="R22" s="169"/>
      <c r="S22" s="169"/>
      <c r="T22" s="169"/>
    </row>
    <row r="23" spans="1:20" x14ac:dyDescent="0.25">
      <c r="A23" s="288"/>
      <c r="B23" s="28" t="s">
        <v>574</v>
      </c>
      <c r="C23" s="45" t="s">
        <v>16</v>
      </c>
      <c r="D23" s="77">
        <v>300</v>
      </c>
      <c r="E23" s="162">
        <v>3130.2</v>
      </c>
      <c r="F23" s="154">
        <v>0.68</v>
      </c>
      <c r="G23" s="154">
        <v>4.41</v>
      </c>
      <c r="H23" s="41" t="s">
        <v>575</v>
      </c>
      <c r="I23" s="63"/>
      <c r="J23" s="183"/>
      <c r="K23" s="183"/>
      <c r="R23" s="169"/>
      <c r="S23" s="169"/>
      <c r="T23" s="169"/>
    </row>
    <row r="24" spans="1:20" x14ac:dyDescent="0.25">
      <c r="A24" s="288"/>
      <c r="B24" s="28" t="s">
        <v>576</v>
      </c>
      <c r="C24" s="45" t="s">
        <v>16</v>
      </c>
      <c r="D24" s="77">
        <v>250</v>
      </c>
      <c r="E24" s="162">
        <v>2626.95</v>
      </c>
      <c r="F24" s="154">
        <v>0.56999999999999995</v>
      </c>
      <c r="G24" s="154">
        <v>4.2473999999999998</v>
      </c>
      <c r="H24" s="41" t="s">
        <v>577</v>
      </c>
      <c r="I24" s="63"/>
      <c r="J24" s="183"/>
      <c r="K24" s="183"/>
      <c r="R24" s="169"/>
      <c r="S24" s="169"/>
      <c r="T24" s="169"/>
    </row>
    <row r="25" spans="1:20" x14ac:dyDescent="0.25">
      <c r="A25" s="288"/>
      <c r="B25" s="28" t="s">
        <v>80</v>
      </c>
      <c r="C25" s="45" t="s">
        <v>16</v>
      </c>
      <c r="D25" s="77">
        <v>190</v>
      </c>
      <c r="E25" s="162">
        <v>2127.6799999999998</v>
      </c>
      <c r="F25" s="154">
        <v>0.46</v>
      </c>
      <c r="G25" s="154">
        <v>4.8250000000000002</v>
      </c>
      <c r="H25" s="41" t="s">
        <v>81</v>
      </c>
      <c r="I25" s="63"/>
      <c r="J25" s="183"/>
      <c r="K25" s="183"/>
      <c r="R25" s="169"/>
      <c r="S25" s="169"/>
      <c r="T25" s="169"/>
    </row>
    <row r="26" spans="1:20" x14ac:dyDescent="0.25">
      <c r="A26" s="288"/>
      <c r="B26" s="28" t="s">
        <v>578</v>
      </c>
      <c r="C26" s="45" t="s">
        <v>16</v>
      </c>
      <c r="D26" s="77">
        <v>150</v>
      </c>
      <c r="E26" s="162">
        <v>1539.17</v>
      </c>
      <c r="F26" s="154">
        <v>0.33</v>
      </c>
      <c r="G26" s="154">
        <v>4.7</v>
      </c>
      <c r="H26" s="41" t="s">
        <v>579</v>
      </c>
      <c r="I26" s="63"/>
      <c r="J26" s="183"/>
      <c r="K26" s="183"/>
      <c r="R26" s="169"/>
      <c r="S26" s="169"/>
      <c r="T26" s="169"/>
    </row>
    <row r="27" spans="1:20" x14ac:dyDescent="0.25">
      <c r="A27" s="288"/>
      <c r="B27" s="28" t="s">
        <v>580</v>
      </c>
      <c r="C27" s="45" t="s">
        <v>16</v>
      </c>
      <c r="D27" s="77">
        <v>100</v>
      </c>
      <c r="E27" s="162">
        <v>1070.54</v>
      </c>
      <c r="F27" s="154">
        <v>0.23</v>
      </c>
      <c r="G27" s="154">
        <v>4.9399999999999995</v>
      </c>
      <c r="H27" s="41" t="s">
        <v>581</v>
      </c>
      <c r="I27" s="63"/>
      <c r="J27" s="183"/>
      <c r="K27" s="183"/>
      <c r="R27" s="169"/>
      <c r="S27" s="169"/>
      <c r="T27" s="169"/>
    </row>
    <row r="28" spans="1:20" x14ac:dyDescent="0.25">
      <c r="A28" s="288"/>
      <c r="B28" s="28" t="s">
        <v>582</v>
      </c>
      <c r="C28" s="45" t="s">
        <v>16</v>
      </c>
      <c r="D28" s="77">
        <v>35</v>
      </c>
      <c r="E28" s="162">
        <v>377.67</v>
      </c>
      <c r="F28" s="154">
        <v>0.08</v>
      </c>
      <c r="G28" s="154">
        <v>3.8</v>
      </c>
      <c r="H28" s="41" t="s">
        <v>583</v>
      </c>
      <c r="I28" s="63"/>
      <c r="J28" s="171"/>
      <c r="K28" s="156"/>
      <c r="R28" s="169"/>
      <c r="S28" s="169"/>
      <c r="T28" s="169"/>
    </row>
    <row r="29" spans="1:20" s="160" customFormat="1" x14ac:dyDescent="0.25">
      <c r="A29" s="295"/>
      <c r="B29" s="28" t="s">
        <v>584</v>
      </c>
      <c r="C29" s="45" t="s">
        <v>16</v>
      </c>
      <c r="D29" s="77">
        <v>30</v>
      </c>
      <c r="E29" s="162">
        <v>321.22000000000003</v>
      </c>
      <c r="F29" s="154">
        <v>7.0000000000000007E-2</v>
      </c>
      <c r="G29" s="154">
        <v>3.6751</v>
      </c>
      <c r="H29" s="41" t="s">
        <v>585</v>
      </c>
      <c r="I29" s="63"/>
      <c r="J29" s="171"/>
      <c r="K29" s="156"/>
      <c r="L29" s="1"/>
      <c r="M29" s="287"/>
      <c r="N29" s="287"/>
      <c r="O29" s="1"/>
      <c r="P29" s="1"/>
      <c r="Q29" s="1"/>
      <c r="R29" s="169"/>
      <c r="S29" s="169"/>
      <c r="T29" s="169"/>
    </row>
    <row r="30" spans="1:20" s="160" customFormat="1" x14ac:dyDescent="0.25">
      <c r="A30" s="295"/>
      <c r="B30" s="28" t="s">
        <v>586</v>
      </c>
      <c r="C30" s="45" t="s">
        <v>16</v>
      </c>
      <c r="D30" s="77">
        <v>10</v>
      </c>
      <c r="E30" s="162">
        <v>103.24</v>
      </c>
      <c r="F30" s="154">
        <v>0.02</v>
      </c>
      <c r="G30" s="154">
        <v>3.9002999999999997</v>
      </c>
      <c r="H30" s="41" t="s">
        <v>587</v>
      </c>
      <c r="I30" s="63"/>
      <c r="J30" s="171"/>
      <c r="K30" s="156"/>
      <c r="L30" s="1"/>
      <c r="M30" s="287"/>
      <c r="N30" s="287"/>
      <c r="O30" s="1"/>
      <c r="P30" s="1"/>
      <c r="Q30" s="1"/>
      <c r="R30" s="169"/>
      <c r="S30" s="169"/>
      <c r="T30" s="169"/>
    </row>
    <row r="31" spans="1:20" s="160" customFormat="1" x14ac:dyDescent="0.25">
      <c r="A31" s="295"/>
      <c r="B31" s="28" t="s">
        <v>588</v>
      </c>
      <c r="C31" s="45" t="s">
        <v>31</v>
      </c>
      <c r="D31" s="77">
        <v>10</v>
      </c>
      <c r="E31" s="162">
        <v>101.53</v>
      </c>
      <c r="F31" s="154">
        <v>0.02</v>
      </c>
      <c r="G31" s="154">
        <v>3.5806999999999998</v>
      </c>
      <c r="H31" s="41" t="s">
        <v>589</v>
      </c>
      <c r="I31" s="63"/>
      <c r="J31" s="171"/>
      <c r="K31" s="156"/>
      <c r="L31" s="1"/>
      <c r="M31" s="287"/>
      <c r="N31" s="287"/>
      <c r="O31" s="1"/>
      <c r="P31" s="1"/>
      <c r="Q31" s="1"/>
      <c r="R31" s="169"/>
      <c r="S31" s="169"/>
      <c r="T31" s="169"/>
    </row>
    <row r="32" spans="1:20" s="160" customFormat="1" x14ac:dyDescent="0.25">
      <c r="A32" s="295"/>
      <c r="B32" s="28" t="s">
        <v>590</v>
      </c>
      <c r="C32" s="45" t="s">
        <v>16</v>
      </c>
      <c r="D32" s="77">
        <v>8</v>
      </c>
      <c r="E32" s="162">
        <v>85.74</v>
      </c>
      <c r="F32" s="154">
        <v>0.02</v>
      </c>
      <c r="G32" s="154">
        <v>3.6585000000000001</v>
      </c>
      <c r="H32" s="41" t="s">
        <v>591</v>
      </c>
      <c r="I32" s="63"/>
      <c r="J32" s="171"/>
      <c r="K32" s="156"/>
      <c r="L32" s="1"/>
      <c r="M32" s="287"/>
      <c r="N32" s="287"/>
      <c r="O32" s="1"/>
      <c r="P32" s="1"/>
      <c r="Q32" s="1"/>
      <c r="R32" s="169"/>
      <c r="S32" s="169"/>
      <c r="T32" s="169"/>
    </row>
    <row r="33" spans="1:20" x14ac:dyDescent="0.25">
      <c r="A33" s="288"/>
      <c r="B33" s="4" t="s">
        <v>88</v>
      </c>
      <c r="C33" s="19"/>
      <c r="D33" s="296"/>
      <c r="E33" s="158">
        <f>SUM(E11:E32)</f>
        <v>172366.54000000004</v>
      </c>
      <c r="F33" s="158">
        <f>SUM(F11:F32)</f>
        <v>37.360000000000007</v>
      </c>
      <c r="G33" s="159"/>
      <c r="H33" s="294"/>
      <c r="J33" s="1"/>
    </row>
    <row r="34" spans="1:20" x14ac:dyDescent="0.25">
      <c r="A34" s="288"/>
      <c r="B34" s="277" t="s">
        <v>413</v>
      </c>
      <c r="C34" s="19"/>
      <c r="D34" s="296"/>
      <c r="E34" s="159"/>
      <c r="F34" s="159"/>
      <c r="G34" s="159"/>
      <c r="H34" s="41"/>
      <c r="J34" s="1"/>
    </row>
    <row r="35" spans="1:20" x14ac:dyDescent="0.25">
      <c r="A35" s="288"/>
      <c r="B35" s="27" t="s">
        <v>14</v>
      </c>
      <c r="C35" s="19"/>
      <c r="D35" s="296"/>
      <c r="E35" s="159"/>
      <c r="F35" s="159"/>
      <c r="G35" s="159"/>
      <c r="H35" s="41"/>
      <c r="J35" s="1"/>
    </row>
    <row r="36" spans="1:20" x14ac:dyDescent="0.25">
      <c r="A36" s="288"/>
      <c r="B36" s="45" t="s">
        <v>592</v>
      </c>
      <c r="C36" s="45" t="s">
        <v>16</v>
      </c>
      <c r="D36" s="77">
        <v>18</v>
      </c>
      <c r="E36" s="162">
        <v>239.98</v>
      </c>
      <c r="F36" s="154">
        <v>0.05</v>
      </c>
      <c r="G36" s="45">
        <v>4.1048999999999998</v>
      </c>
      <c r="H36" s="45" t="s">
        <v>593</v>
      </c>
      <c r="I36" s="63"/>
      <c r="J36" s="1"/>
    </row>
    <row r="37" spans="1:20" x14ac:dyDescent="0.25">
      <c r="A37" s="288"/>
      <c r="B37" s="45" t="s">
        <v>594</v>
      </c>
      <c r="C37" s="45" t="s">
        <v>16</v>
      </c>
      <c r="D37" s="77">
        <v>20</v>
      </c>
      <c r="E37" s="162">
        <v>198.89</v>
      </c>
      <c r="F37" s="154">
        <v>0.04</v>
      </c>
      <c r="G37" s="45">
        <v>3.91</v>
      </c>
      <c r="H37" s="45" t="s">
        <v>595</v>
      </c>
      <c r="I37" s="63"/>
      <c r="J37" s="1"/>
    </row>
    <row r="38" spans="1:20" x14ac:dyDescent="0.25">
      <c r="A38" s="288"/>
      <c r="B38" s="45" t="s">
        <v>596</v>
      </c>
      <c r="C38" s="45" t="s">
        <v>16</v>
      </c>
      <c r="D38" s="77">
        <v>8</v>
      </c>
      <c r="E38" s="162">
        <v>108.33</v>
      </c>
      <c r="F38" s="154">
        <v>0.02</v>
      </c>
      <c r="G38" s="45">
        <v>4.2</v>
      </c>
      <c r="H38" s="41" t="s">
        <v>597</v>
      </c>
      <c r="I38" s="63"/>
      <c r="J38" s="1"/>
      <c r="R38" s="169"/>
      <c r="S38" s="169"/>
      <c r="T38" s="169"/>
    </row>
    <row r="39" spans="1:20" x14ac:dyDescent="0.25">
      <c r="A39" s="288"/>
      <c r="B39" s="4" t="s">
        <v>88</v>
      </c>
      <c r="C39" s="19"/>
      <c r="D39" s="296"/>
      <c r="E39" s="158">
        <f>SUM(E36:E38)</f>
        <v>547.20000000000005</v>
      </c>
      <c r="F39" s="158">
        <f>SUM(F36:F38)</f>
        <v>0.11</v>
      </c>
      <c r="G39" s="159"/>
      <c r="H39" s="41"/>
      <c r="J39" s="1"/>
      <c r="R39" s="169"/>
      <c r="S39" s="169"/>
      <c r="T39" s="169"/>
    </row>
    <row r="40" spans="1:20" x14ac:dyDescent="0.25">
      <c r="A40" s="288"/>
      <c r="B40" s="4" t="s">
        <v>416</v>
      </c>
      <c r="C40" s="19"/>
      <c r="D40" s="208"/>
      <c r="E40" s="159"/>
      <c r="F40" s="159"/>
      <c r="G40" s="159"/>
      <c r="H40" s="41"/>
      <c r="I40" s="63"/>
      <c r="J40" s="63"/>
      <c r="K40" s="63"/>
      <c r="R40" s="169"/>
      <c r="S40" s="169"/>
      <c r="T40" s="169"/>
    </row>
    <row r="41" spans="1:20" x14ac:dyDescent="0.25">
      <c r="A41" s="288"/>
      <c r="B41" s="28" t="s">
        <v>598</v>
      </c>
      <c r="C41" s="28" t="s">
        <v>418</v>
      </c>
      <c r="D41" s="209">
        <v>14</v>
      </c>
      <c r="E41" s="162">
        <v>1314.13</v>
      </c>
      <c r="F41" s="162">
        <v>0.28000000000000003</v>
      </c>
      <c r="G41" s="297">
        <v>5.6</v>
      </c>
      <c r="H41" s="41" t="s">
        <v>599</v>
      </c>
      <c r="I41" s="63"/>
      <c r="J41" s="63"/>
      <c r="K41" s="63"/>
      <c r="R41" s="169"/>
      <c r="S41" s="169"/>
      <c r="T41" s="169"/>
    </row>
    <row r="42" spans="1:20" x14ac:dyDescent="0.25">
      <c r="A42" s="288"/>
      <c r="B42" s="28" t="s">
        <v>600</v>
      </c>
      <c r="C42" s="28" t="s">
        <v>418</v>
      </c>
      <c r="D42" s="209">
        <v>14</v>
      </c>
      <c r="E42" s="162">
        <v>1293.6400000000001</v>
      </c>
      <c r="F42" s="162">
        <v>0.28000000000000003</v>
      </c>
      <c r="G42" s="297">
        <v>5.7600000000000007</v>
      </c>
      <c r="H42" s="41" t="s">
        <v>601</v>
      </c>
      <c r="I42" s="63"/>
      <c r="J42" s="63"/>
      <c r="K42" s="63"/>
      <c r="R42" s="169"/>
      <c r="S42" s="169"/>
      <c r="T42" s="169"/>
    </row>
    <row r="43" spans="1:20" x14ac:dyDescent="0.25">
      <c r="A43" s="288"/>
      <c r="B43" s="28" t="s">
        <v>602</v>
      </c>
      <c r="C43" s="28" t="s">
        <v>418</v>
      </c>
      <c r="D43" s="209">
        <v>14</v>
      </c>
      <c r="E43" s="162">
        <v>1273.2</v>
      </c>
      <c r="F43" s="162">
        <v>0.28000000000000003</v>
      </c>
      <c r="G43" s="297">
        <v>5.8748999999999993</v>
      </c>
      <c r="H43" s="41" t="s">
        <v>603</v>
      </c>
      <c r="I43" s="63"/>
      <c r="J43" s="63"/>
      <c r="K43" s="63"/>
      <c r="R43" s="169"/>
      <c r="S43" s="169"/>
      <c r="T43" s="169"/>
    </row>
    <row r="44" spans="1:20" x14ac:dyDescent="0.25">
      <c r="A44" s="288"/>
      <c r="B44" s="28" t="s">
        <v>604</v>
      </c>
      <c r="C44" s="28" t="s">
        <v>418</v>
      </c>
      <c r="D44" s="209">
        <v>14</v>
      </c>
      <c r="E44" s="162">
        <v>1246.55</v>
      </c>
      <c r="F44" s="162">
        <v>0.27</v>
      </c>
      <c r="G44" s="297">
        <v>6.2494999999999994</v>
      </c>
      <c r="H44" s="41" t="s">
        <v>605</v>
      </c>
      <c r="I44" s="63"/>
      <c r="J44" s="63"/>
      <c r="K44" s="63"/>
      <c r="R44" s="169"/>
      <c r="S44" s="169"/>
      <c r="T44" s="169"/>
    </row>
    <row r="45" spans="1:20" x14ac:dyDescent="0.25">
      <c r="A45" s="288"/>
      <c r="B45" s="28" t="s">
        <v>606</v>
      </c>
      <c r="C45" s="28" t="s">
        <v>418</v>
      </c>
      <c r="D45" s="209">
        <v>12</v>
      </c>
      <c r="E45" s="162">
        <v>1191.3699999999999</v>
      </c>
      <c r="F45" s="162">
        <v>0.26</v>
      </c>
      <c r="G45" s="297">
        <v>4.4799999999999995</v>
      </c>
      <c r="H45" s="41" t="s">
        <v>607</v>
      </c>
      <c r="I45" s="63"/>
      <c r="J45" s="63"/>
      <c r="K45" s="63"/>
      <c r="R45" s="169"/>
      <c r="S45" s="169"/>
      <c r="T45" s="169"/>
    </row>
    <row r="46" spans="1:20" x14ac:dyDescent="0.25">
      <c r="A46" s="288"/>
      <c r="B46" s="28" t="s">
        <v>608</v>
      </c>
      <c r="C46" s="28" t="s">
        <v>418</v>
      </c>
      <c r="D46" s="209">
        <v>12</v>
      </c>
      <c r="E46" s="162">
        <v>1176.5</v>
      </c>
      <c r="F46" s="162">
        <v>0.26</v>
      </c>
      <c r="G46" s="297">
        <v>4.8600000000000003</v>
      </c>
      <c r="H46" s="41" t="s">
        <v>419</v>
      </c>
      <c r="I46" s="63"/>
      <c r="J46" s="63"/>
      <c r="K46" s="63"/>
      <c r="R46" s="169"/>
      <c r="S46" s="169"/>
      <c r="T46" s="169"/>
    </row>
    <row r="47" spans="1:20" x14ac:dyDescent="0.25">
      <c r="A47" s="288"/>
      <c r="B47" s="28" t="s">
        <v>609</v>
      </c>
      <c r="C47" s="28" t="s">
        <v>418</v>
      </c>
      <c r="D47" s="209">
        <v>12</v>
      </c>
      <c r="E47" s="162">
        <v>1159.67</v>
      </c>
      <c r="F47" s="162">
        <v>0.25</v>
      </c>
      <c r="G47" s="297">
        <v>5.2449999999999992</v>
      </c>
      <c r="H47" s="41" t="s">
        <v>610</v>
      </c>
      <c r="I47" s="63"/>
      <c r="J47" s="63"/>
      <c r="K47" s="63"/>
      <c r="R47" s="169"/>
      <c r="S47" s="169"/>
      <c r="T47" s="169"/>
    </row>
    <row r="48" spans="1:20" x14ac:dyDescent="0.25">
      <c r="A48" s="288"/>
      <c r="B48" s="28" t="s">
        <v>611</v>
      </c>
      <c r="C48" s="28" t="s">
        <v>418</v>
      </c>
      <c r="D48" s="209">
        <v>12</v>
      </c>
      <c r="E48" s="162">
        <v>1144.29</v>
      </c>
      <c r="F48" s="162">
        <v>0.25</v>
      </c>
      <c r="G48" s="297">
        <v>5.32</v>
      </c>
      <c r="H48" s="41" t="s">
        <v>612</v>
      </c>
      <c r="I48" s="63"/>
      <c r="J48" s="63"/>
      <c r="K48" s="63"/>
      <c r="R48" s="169"/>
      <c r="S48" s="169"/>
      <c r="T48" s="169"/>
    </row>
    <row r="49" spans="1:20" x14ac:dyDescent="0.25">
      <c r="A49" s="288"/>
      <c r="B49" s="4" t="s">
        <v>88</v>
      </c>
      <c r="C49" s="19"/>
      <c r="D49" s="208"/>
      <c r="E49" s="158">
        <f>SUM(E41:E48)</f>
        <v>9799.3500000000022</v>
      </c>
      <c r="F49" s="158">
        <f>SUM(F41:F48)</f>
        <v>2.13</v>
      </c>
      <c r="G49" s="159"/>
      <c r="H49" s="41"/>
      <c r="J49" s="1"/>
      <c r="R49" s="169"/>
      <c r="S49" s="169"/>
      <c r="T49" s="169"/>
    </row>
    <row r="50" spans="1:20" x14ac:dyDescent="0.25">
      <c r="A50" s="288"/>
      <c r="B50" s="4" t="s">
        <v>90</v>
      </c>
      <c r="C50" s="45"/>
      <c r="D50" s="152"/>
      <c r="E50" s="153"/>
      <c r="F50" s="154"/>
      <c r="G50" s="154"/>
      <c r="H50" s="41"/>
      <c r="J50" s="1"/>
      <c r="R50" s="169"/>
      <c r="S50" s="169"/>
      <c r="T50" s="169"/>
    </row>
    <row r="51" spans="1:20" x14ac:dyDescent="0.25">
      <c r="A51" s="288"/>
      <c r="B51" s="4" t="s">
        <v>91</v>
      </c>
      <c r="C51" s="45"/>
      <c r="D51" s="155"/>
      <c r="E51" s="153"/>
      <c r="F51" s="154"/>
      <c r="G51" s="154"/>
      <c r="H51" s="41"/>
      <c r="J51" s="1"/>
      <c r="R51" s="169"/>
      <c r="S51" s="169"/>
      <c r="T51" s="169"/>
    </row>
    <row r="52" spans="1:20" x14ac:dyDescent="0.25">
      <c r="A52" s="288"/>
      <c r="B52" s="28" t="s">
        <v>98</v>
      </c>
      <c r="C52" s="45" t="s">
        <v>99</v>
      </c>
      <c r="D52" s="155">
        <v>60000000</v>
      </c>
      <c r="E52" s="153">
        <v>60436.160000000003</v>
      </c>
      <c r="F52" s="153">
        <v>13.11</v>
      </c>
      <c r="G52" s="153">
        <v>5.8936999999999999</v>
      </c>
      <c r="H52" s="41" t="s">
        <v>100</v>
      </c>
      <c r="J52" s="1"/>
      <c r="R52" s="169"/>
      <c r="S52" s="169"/>
      <c r="T52" s="169"/>
    </row>
    <row r="53" spans="1:20" x14ac:dyDescent="0.25">
      <c r="A53" s="288"/>
      <c r="B53" s="28" t="s">
        <v>613</v>
      </c>
      <c r="C53" s="45" t="s">
        <v>99</v>
      </c>
      <c r="D53" s="155">
        <v>40000000</v>
      </c>
      <c r="E53" s="153">
        <v>40118.230000000003</v>
      </c>
      <c r="F53" s="153">
        <v>8.6999999999999993</v>
      </c>
      <c r="G53" s="153">
        <v>5.2038999999999991</v>
      </c>
      <c r="H53" s="41" t="s">
        <v>614</v>
      </c>
      <c r="J53" s="1"/>
      <c r="R53" s="169"/>
      <c r="S53" s="169"/>
      <c r="T53" s="169"/>
    </row>
    <row r="54" spans="1:20" x14ac:dyDescent="0.25">
      <c r="A54" s="288"/>
      <c r="B54" s="28" t="s">
        <v>304</v>
      </c>
      <c r="C54" s="45" t="s">
        <v>99</v>
      </c>
      <c r="D54" s="155">
        <v>30000000</v>
      </c>
      <c r="E54" s="153">
        <v>31299.66</v>
      </c>
      <c r="F54" s="153">
        <v>6.79</v>
      </c>
      <c r="G54" s="153">
        <v>4.8125999999999998</v>
      </c>
      <c r="H54" s="41" t="s">
        <v>305</v>
      </c>
      <c r="J54" s="1"/>
      <c r="R54" s="169"/>
      <c r="S54" s="169"/>
      <c r="T54" s="169"/>
    </row>
    <row r="55" spans="1:20" x14ac:dyDescent="0.25">
      <c r="A55" s="288"/>
      <c r="B55" s="28" t="s">
        <v>107</v>
      </c>
      <c r="C55" s="45" t="s">
        <v>99</v>
      </c>
      <c r="D55" s="155">
        <v>25500000</v>
      </c>
      <c r="E55" s="153">
        <v>26867.81</v>
      </c>
      <c r="F55" s="153">
        <v>5.83</v>
      </c>
      <c r="G55" s="153">
        <v>5.2881</v>
      </c>
      <c r="H55" s="41" t="s">
        <v>108</v>
      </c>
      <c r="J55" s="1"/>
      <c r="R55" s="169"/>
      <c r="S55" s="169"/>
      <c r="T55" s="169"/>
    </row>
    <row r="56" spans="1:20" x14ac:dyDescent="0.25">
      <c r="A56" s="288"/>
      <c r="B56" s="28" t="s">
        <v>615</v>
      </c>
      <c r="C56" s="45" t="s">
        <v>99</v>
      </c>
      <c r="D56" s="155">
        <v>19620000</v>
      </c>
      <c r="E56" s="153">
        <v>21176.21</v>
      </c>
      <c r="F56" s="153">
        <v>4.59</v>
      </c>
      <c r="G56" s="153">
        <v>5.7664999999999997</v>
      </c>
      <c r="H56" s="41" t="s">
        <v>616</v>
      </c>
      <c r="J56" s="1"/>
      <c r="R56" s="169"/>
      <c r="S56" s="169"/>
      <c r="T56" s="169"/>
    </row>
    <row r="57" spans="1:20" x14ac:dyDescent="0.25">
      <c r="A57" s="288"/>
      <c r="B57" s="28" t="s">
        <v>617</v>
      </c>
      <c r="C57" s="45" t="s">
        <v>99</v>
      </c>
      <c r="D57" s="155">
        <v>20000000</v>
      </c>
      <c r="E57" s="153">
        <v>20768.759999999998</v>
      </c>
      <c r="F57" s="153">
        <v>4.5</v>
      </c>
      <c r="G57" s="153">
        <v>4.6456</v>
      </c>
      <c r="H57" s="41" t="s">
        <v>618</v>
      </c>
      <c r="J57" s="1"/>
      <c r="R57" s="169"/>
      <c r="S57" s="169"/>
      <c r="T57" s="169"/>
    </row>
    <row r="58" spans="1:20" x14ac:dyDescent="0.25">
      <c r="A58" s="288"/>
      <c r="B58" s="28" t="s">
        <v>219</v>
      </c>
      <c r="C58" s="45" t="s">
        <v>99</v>
      </c>
      <c r="D58" s="155">
        <v>15000000</v>
      </c>
      <c r="E58" s="153">
        <v>14925.56</v>
      </c>
      <c r="F58" s="153">
        <v>3.24</v>
      </c>
      <c r="G58" s="153">
        <v>5.6010999999999997</v>
      </c>
      <c r="H58" s="41" t="s">
        <v>220</v>
      </c>
      <c r="J58" s="1"/>
      <c r="R58" s="169"/>
      <c r="S58" s="169"/>
      <c r="T58" s="169"/>
    </row>
    <row r="59" spans="1:20" x14ac:dyDescent="0.25">
      <c r="A59" s="288"/>
      <c r="B59" s="28" t="s">
        <v>619</v>
      </c>
      <c r="C59" s="45" t="s">
        <v>99</v>
      </c>
      <c r="D59" s="155">
        <v>13000000</v>
      </c>
      <c r="E59" s="153">
        <v>14369.34</v>
      </c>
      <c r="F59" s="153">
        <v>3.12</v>
      </c>
      <c r="G59" s="153">
        <v>5.9513999999999996</v>
      </c>
      <c r="H59" s="41" t="s">
        <v>620</v>
      </c>
      <c r="J59" s="1"/>
      <c r="R59" s="169"/>
      <c r="S59" s="169"/>
      <c r="T59" s="169"/>
    </row>
    <row r="60" spans="1:20" x14ac:dyDescent="0.25">
      <c r="A60" s="288"/>
      <c r="B60" s="28" t="s">
        <v>621</v>
      </c>
      <c r="C60" s="45" t="s">
        <v>99</v>
      </c>
      <c r="D60" s="155">
        <v>10000000</v>
      </c>
      <c r="E60" s="153">
        <v>10026.73</v>
      </c>
      <c r="F60" s="153">
        <v>2.17</v>
      </c>
      <c r="G60" s="153">
        <v>4.7452999999999994</v>
      </c>
      <c r="H60" s="41" t="s">
        <v>622</v>
      </c>
      <c r="J60" s="1"/>
      <c r="R60" s="169"/>
      <c r="S60" s="169"/>
      <c r="T60" s="169"/>
    </row>
    <row r="61" spans="1:20" x14ac:dyDescent="0.25">
      <c r="A61" s="288"/>
      <c r="B61" s="28" t="s">
        <v>623</v>
      </c>
      <c r="C61" s="45" t="s">
        <v>99</v>
      </c>
      <c r="D61" s="155">
        <v>7500000</v>
      </c>
      <c r="E61" s="153">
        <v>8157.43</v>
      </c>
      <c r="F61" s="153">
        <v>1.77</v>
      </c>
      <c r="G61" s="153">
        <v>5.9813999999999998</v>
      </c>
      <c r="H61" s="41" t="s">
        <v>624</v>
      </c>
      <c r="J61" s="1"/>
      <c r="R61" s="169"/>
      <c r="S61" s="169"/>
      <c r="T61" s="169"/>
    </row>
    <row r="62" spans="1:20" x14ac:dyDescent="0.25">
      <c r="A62" s="288"/>
      <c r="B62" s="28" t="s">
        <v>625</v>
      </c>
      <c r="C62" s="45" t="s">
        <v>99</v>
      </c>
      <c r="D62" s="155">
        <v>3122100</v>
      </c>
      <c r="E62" s="153">
        <v>3471.09</v>
      </c>
      <c r="F62" s="153">
        <v>0.75</v>
      </c>
      <c r="G62" s="153">
        <v>5.9363999999999999</v>
      </c>
      <c r="H62" s="41" t="s">
        <v>626</v>
      </c>
      <c r="J62" s="1"/>
      <c r="R62" s="169"/>
      <c r="S62" s="169"/>
      <c r="T62" s="169"/>
    </row>
    <row r="63" spans="1:20" x14ac:dyDescent="0.25">
      <c r="A63" s="288"/>
      <c r="B63" s="28" t="s">
        <v>627</v>
      </c>
      <c r="C63" s="45" t="s">
        <v>99</v>
      </c>
      <c r="D63" s="155">
        <v>2000000</v>
      </c>
      <c r="E63" s="153">
        <v>2178.9</v>
      </c>
      <c r="F63" s="153">
        <v>0.47</v>
      </c>
      <c r="G63" s="153">
        <v>5.9497999999999998</v>
      </c>
      <c r="H63" s="41" t="s">
        <v>628</v>
      </c>
      <c r="J63" s="1"/>
      <c r="R63" s="169"/>
      <c r="S63" s="169"/>
      <c r="T63" s="169"/>
    </row>
    <row r="64" spans="1:20" x14ac:dyDescent="0.25">
      <c r="A64" s="288"/>
      <c r="B64" s="28" t="s">
        <v>629</v>
      </c>
      <c r="C64" s="45" t="s">
        <v>99</v>
      </c>
      <c r="D64" s="155">
        <v>2000000</v>
      </c>
      <c r="E64" s="153">
        <v>2179.0500000000002</v>
      </c>
      <c r="F64" s="153">
        <v>0.47</v>
      </c>
      <c r="G64" s="153">
        <v>5.9840999999999998</v>
      </c>
      <c r="H64" s="41" t="s">
        <v>630</v>
      </c>
      <c r="J64" s="1"/>
      <c r="R64" s="169"/>
      <c r="S64" s="169"/>
      <c r="T64" s="169"/>
    </row>
    <row r="65" spans="1:20" x14ac:dyDescent="0.25">
      <c r="A65" s="288"/>
      <c r="B65" s="28" t="s">
        <v>631</v>
      </c>
      <c r="C65" s="45" t="s">
        <v>99</v>
      </c>
      <c r="D65" s="155">
        <v>1000000</v>
      </c>
      <c r="E65" s="153">
        <v>1105.3900000000001</v>
      </c>
      <c r="F65" s="153">
        <v>0.24</v>
      </c>
      <c r="G65" s="153">
        <v>5.9496999999999991</v>
      </c>
      <c r="H65" s="41" t="s">
        <v>632</v>
      </c>
      <c r="J65" s="1"/>
      <c r="R65" s="169"/>
      <c r="S65" s="169"/>
      <c r="T65" s="169"/>
    </row>
    <row r="66" spans="1:20" x14ac:dyDescent="0.25">
      <c r="A66" s="288"/>
      <c r="B66" s="28" t="s">
        <v>633</v>
      </c>
      <c r="C66" s="45" t="s">
        <v>99</v>
      </c>
      <c r="D66" s="155">
        <v>1000000</v>
      </c>
      <c r="E66" s="153">
        <v>1027.5</v>
      </c>
      <c r="F66" s="153">
        <v>0.22</v>
      </c>
      <c r="G66" s="153">
        <v>4.7023999999999999</v>
      </c>
      <c r="H66" s="41" t="s">
        <v>634</v>
      </c>
      <c r="J66" s="1"/>
      <c r="R66" s="169"/>
      <c r="S66" s="169"/>
      <c r="T66" s="169"/>
    </row>
    <row r="67" spans="1:20" x14ac:dyDescent="0.25">
      <c r="A67" s="288"/>
      <c r="B67" s="28" t="s">
        <v>635</v>
      </c>
      <c r="C67" s="45" t="s">
        <v>99</v>
      </c>
      <c r="D67" s="155">
        <v>127600</v>
      </c>
      <c r="E67" s="153">
        <v>137.01</v>
      </c>
      <c r="F67" s="153">
        <v>0.03</v>
      </c>
      <c r="G67" s="153">
        <v>5.7173999999999996</v>
      </c>
      <c r="H67" s="41" t="s">
        <v>636</v>
      </c>
      <c r="J67" s="1"/>
      <c r="R67" s="169"/>
      <c r="S67" s="169"/>
      <c r="T67" s="169"/>
    </row>
    <row r="68" spans="1:20" x14ac:dyDescent="0.25">
      <c r="A68" s="288"/>
      <c r="B68" s="4" t="s">
        <v>88</v>
      </c>
      <c r="C68" s="19"/>
      <c r="D68" s="157"/>
      <c r="E68" s="158">
        <f>SUM(E52:E67)</f>
        <v>258244.83000000002</v>
      </c>
      <c r="F68" s="158">
        <f>SUM(F52:F67)</f>
        <v>56</v>
      </c>
      <c r="G68" s="159"/>
      <c r="H68" s="41"/>
      <c r="J68" s="1"/>
      <c r="R68" s="169"/>
      <c r="S68" s="169"/>
      <c r="T68" s="169"/>
    </row>
    <row r="69" spans="1:20" x14ac:dyDescent="0.25">
      <c r="A69" s="288"/>
      <c r="B69" s="4" t="s">
        <v>95</v>
      </c>
      <c r="C69" s="19"/>
      <c r="D69" s="157"/>
      <c r="E69" s="159"/>
      <c r="F69" s="159"/>
      <c r="G69" s="159"/>
      <c r="H69" s="41"/>
      <c r="J69" s="1"/>
      <c r="R69" s="169"/>
      <c r="S69" s="169"/>
      <c r="T69" s="169"/>
    </row>
    <row r="70" spans="1:20" x14ac:dyDescent="0.25">
      <c r="A70" s="288"/>
      <c r="B70" s="4" t="s">
        <v>109</v>
      </c>
      <c r="C70" s="19"/>
      <c r="D70" s="157"/>
      <c r="E70" s="159"/>
      <c r="F70" s="159"/>
      <c r="G70" s="159"/>
      <c r="H70" s="41"/>
      <c r="J70" s="1"/>
      <c r="R70" s="169"/>
      <c r="S70" s="169"/>
      <c r="T70" s="169"/>
    </row>
    <row r="71" spans="1:20" x14ac:dyDescent="0.25">
      <c r="A71" s="288"/>
      <c r="B71" s="28" t="s">
        <v>637</v>
      </c>
      <c r="C71" s="43" t="s">
        <v>316</v>
      </c>
      <c r="D71" s="298">
        <v>1500</v>
      </c>
      <c r="E71" s="162">
        <v>7329.89</v>
      </c>
      <c r="F71" s="162">
        <v>1.59</v>
      </c>
      <c r="G71" s="162">
        <v>4.3000000000000007</v>
      </c>
      <c r="H71" s="41" t="s">
        <v>638</v>
      </c>
      <c r="I71" s="63"/>
      <c r="J71" s="1"/>
      <c r="R71" s="169"/>
      <c r="S71" s="169"/>
      <c r="T71" s="169"/>
    </row>
    <row r="72" spans="1:20" x14ac:dyDescent="0.25">
      <c r="A72" s="288"/>
      <c r="B72" s="28" t="s">
        <v>639</v>
      </c>
      <c r="C72" s="43" t="s">
        <v>322</v>
      </c>
      <c r="D72" s="298">
        <v>833</v>
      </c>
      <c r="E72" s="162">
        <v>823.83</v>
      </c>
      <c r="F72" s="162">
        <v>0.18</v>
      </c>
      <c r="G72" s="162">
        <v>4.0216999999999992</v>
      </c>
      <c r="H72" s="41" t="s">
        <v>640</v>
      </c>
      <c r="I72" s="63"/>
      <c r="J72" s="1"/>
      <c r="R72" s="169"/>
      <c r="S72" s="169"/>
      <c r="T72" s="169"/>
    </row>
    <row r="73" spans="1:20" x14ac:dyDescent="0.25">
      <c r="A73" s="288"/>
      <c r="B73" s="4" t="s">
        <v>88</v>
      </c>
      <c r="C73" s="19"/>
      <c r="D73" s="157"/>
      <c r="E73" s="299">
        <f>SUM(E71:E72)</f>
        <v>8153.72</v>
      </c>
      <c r="F73" s="299">
        <f>SUM(F71:F72)</f>
        <v>1.77</v>
      </c>
      <c r="G73" s="159"/>
      <c r="H73" s="41"/>
      <c r="J73" s="1"/>
      <c r="R73" s="169"/>
      <c r="S73" s="169"/>
      <c r="T73" s="169"/>
    </row>
    <row r="74" spans="1:20" s="160" customFormat="1" x14ac:dyDescent="0.25">
      <c r="A74" s="295"/>
      <c r="B74" s="27" t="s">
        <v>112</v>
      </c>
      <c r="C74" s="45"/>
      <c r="D74" s="77"/>
      <c r="E74" s="162"/>
      <c r="F74" s="206"/>
      <c r="G74" s="206"/>
      <c r="H74" s="23"/>
      <c r="I74" s="1"/>
      <c r="J74" s="1"/>
      <c r="K74" s="1"/>
      <c r="L74" s="1"/>
      <c r="M74" s="287"/>
      <c r="N74" s="287"/>
    </row>
    <row r="75" spans="1:20" s="160" customFormat="1" x14ac:dyDescent="0.25">
      <c r="A75" s="295"/>
      <c r="B75" s="27" t="s">
        <v>113</v>
      </c>
      <c r="C75" s="45"/>
      <c r="D75" s="77"/>
      <c r="E75" s="162">
        <v>11725.29</v>
      </c>
      <c r="F75" s="300">
        <v>2.54</v>
      </c>
      <c r="G75" s="301"/>
      <c r="H75" s="23"/>
      <c r="I75" s="63"/>
      <c r="J75" s="1"/>
      <c r="K75" s="1"/>
      <c r="L75" s="1"/>
      <c r="M75" s="287"/>
      <c r="N75" s="287"/>
      <c r="S75" s="169"/>
      <c r="T75" s="169"/>
    </row>
    <row r="76" spans="1:20" s="160" customFormat="1" x14ac:dyDescent="0.25">
      <c r="A76" s="295"/>
      <c r="B76" s="27" t="s">
        <v>114</v>
      </c>
      <c r="C76" s="45"/>
      <c r="D76" s="76"/>
      <c r="E76" s="162">
        <v>269.83999999999997</v>
      </c>
      <c r="F76" s="300">
        <v>0.09</v>
      </c>
      <c r="G76" s="301"/>
      <c r="H76" s="23"/>
      <c r="I76" s="302"/>
      <c r="J76" s="1"/>
      <c r="K76" s="1"/>
      <c r="L76" s="1"/>
      <c r="M76" s="287"/>
      <c r="N76" s="287"/>
      <c r="S76" s="169"/>
      <c r="T76" s="169"/>
    </row>
    <row r="77" spans="1:20" s="160" customFormat="1" x14ac:dyDescent="0.25">
      <c r="A77" s="295"/>
      <c r="B77" s="66" t="s">
        <v>115</v>
      </c>
      <c r="C77" s="66"/>
      <c r="D77" s="83"/>
      <c r="E77" s="158">
        <f>E76+E75+E68+E49+E39+E33+E73</f>
        <v>461106.77</v>
      </c>
      <c r="F77" s="158">
        <f>F76+F75+F68+F49+F39+F33+F73</f>
        <v>100.00000000000001</v>
      </c>
      <c r="G77" s="164"/>
      <c r="H77" s="84"/>
      <c r="I77" s="1"/>
      <c r="J77" s="1"/>
      <c r="K77" s="1"/>
      <c r="L77" s="1"/>
      <c r="M77" s="287"/>
      <c r="N77" s="287"/>
      <c r="S77" s="169"/>
      <c r="T77" s="169"/>
    </row>
    <row r="78" spans="1:20" s="160" customFormat="1" x14ac:dyDescent="0.25">
      <c r="A78" s="295"/>
      <c r="B78" s="138" t="s">
        <v>222</v>
      </c>
      <c r="C78" s="139"/>
      <c r="D78" s="140"/>
      <c r="E78" s="166"/>
      <c r="F78" s="166"/>
      <c r="G78" s="166"/>
      <c r="H78" s="167"/>
      <c r="I78" s="1"/>
      <c r="J78" s="81"/>
      <c r="K78" s="1"/>
      <c r="L78" s="1"/>
      <c r="M78" s="287"/>
      <c r="N78" s="287"/>
    </row>
    <row r="79" spans="1:20" s="160" customFormat="1" x14ac:dyDescent="0.25">
      <c r="A79" s="295"/>
      <c r="B79" s="88" t="s">
        <v>117</v>
      </c>
      <c r="C79" s="89"/>
      <c r="D79" s="89"/>
      <c r="E79" s="303"/>
      <c r="F79" s="89"/>
      <c r="G79" s="89"/>
      <c r="H79" s="90"/>
      <c r="I79" s="1"/>
      <c r="J79" s="1"/>
      <c r="K79" s="1"/>
      <c r="L79" s="1"/>
      <c r="M79" s="287"/>
      <c r="N79" s="287"/>
    </row>
    <row r="80" spans="1:20" s="160" customFormat="1" x14ac:dyDescent="0.25">
      <c r="B80" s="70" t="s">
        <v>118</v>
      </c>
      <c r="C80" s="89"/>
      <c r="D80" s="89"/>
      <c r="E80" s="303"/>
      <c r="F80" s="89"/>
      <c r="G80" s="89"/>
      <c r="H80" s="89"/>
      <c r="I80" s="1"/>
      <c r="J80" s="1"/>
      <c r="K80" s="1"/>
      <c r="L80" s="1"/>
      <c r="M80" s="287"/>
      <c r="N80" s="287"/>
    </row>
    <row r="81" spans="2:2" x14ac:dyDescent="0.25">
      <c r="B81" s="71" t="s">
        <v>119</v>
      </c>
    </row>
    <row r="107" spans="1:20" s="70" customFormat="1" x14ac:dyDescent="0.25">
      <c r="A107" s="1"/>
      <c r="H107" s="74"/>
      <c r="I107" s="1"/>
      <c r="J107" s="2"/>
      <c r="K107" s="1"/>
      <c r="L107" s="1"/>
      <c r="M107" s="287"/>
      <c r="N107" s="287"/>
      <c r="O107" s="1"/>
      <c r="P107" s="1"/>
      <c r="Q107" s="1"/>
      <c r="R107" s="1"/>
      <c r="S107" s="1"/>
      <c r="T107" s="1"/>
    </row>
    <row r="108" spans="1:20" s="70" customFormat="1" x14ac:dyDescent="0.25">
      <c r="A108" s="1"/>
      <c r="H108" s="74"/>
      <c r="I108" s="1"/>
      <c r="J108" s="2"/>
      <c r="K108" s="1"/>
      <c r="L108" s="1"/>
      <c r="M108" s="287"/>
      <c r="N108" s="287"/>
      <c r="O108" s="1"/>
      <c r="P108" s="1"/>
      <c r="Q108" s="1"/>
      <c r="R108" s="1"/>
      <c r="S108" s="1"/>
      <c r="T108" s="1"/>
    </row>
    <row r="109" spans="1:20" s="70" customFormat="1" x14ac:dyDescent="0.25">
      <c r="A109" s="1"/>
      <c r="H109" s="74"/>
      <c r="I109" s="1"/>
      <c r="J109" s="2"/>
      <c r="K109" s="1"/>
      <c r="L109" s="1"/>
      <c r="M109" s="287"/>
      <c r="N109" s="287"/>
      <c r="O109" s="1"/>
      <c r="P109" s="1"/>
      <c r="Q109" s="1"/>
      <c r="R109" s="1"/>
      <c r="S109" s="1"/>
      <c r="T109" s="1"/>
    </row>
    <row r="110" spans="1:20" s="70" customFormat="1" x14ac:dyDescent="0.25">
      <c r="A110" s="1"/>
      <c r="H110" s="74"/>
      <c r="I110" s="1"/>
      <c r="J110" s="2"/>
      <c r="K110" s="1"/>
      <c r="L110" s="1"/>
      <c r="M110" s="287"/>
      <c r="N110" s="287"/>
      <c r="O110" s="1"/>
      <c r="P110" s="1"/>
      <c r="Q110" s="1"/>
      <c r="R110" s="1"/>
      <c r="S110" s="1"/>
      <c r="T110" s="1"/>
    </row>
    <row r="111" spans="1:20" s="70" customFormat="1" x14ac:dyDescent="0.25">
      <c r="A111" s="1"/>
      <c r="H111" s="74"/>
      <c r="I111" s="1"/>
      <c r="J111" s="2"/>
      <c r="K111" s="1"/>
      <c r="L111" s="1"/>
      <c r="M111" s="287"/>
      <c r="N111" s="287"/>
      <c r="O111" s="1"/>
      <c r="P111" s="1"/>
      <c r="Q111" s="1"/>
      <c r="R111" s="1"/>
      <c r="S111" s="1"/>
      <c r="T111" s="1"/>
    </row>
    <row r="112" spans="1:20" s="70" customFormat="1" x14ac:dyDescent="0.25">
      <c r="A112" s="1"/>
      <c r="H112" s="74"/>
      <c r="I112" s="1"/>
      <c r="J112" s="2"/>
      <c r="K112" s="1"/>
      <c r="L112" s="1"/>
      <c r="M112" s="287"/>
      <c r="N112" s="287"/>
      <c r="O112" s="1"/>
      <c r="P112" s="1"/>
      <c r="Q112" s="1"/>
      <c r="R112" s="1"/>
      <c r="S112" s="1"/>
      <c r="T112" s="1"/>
    </row>
    <row r="113" spans="1:20" s="70" customFormat="1" x14ac:dyDescent="0.25">
      <c r="A113" s="1"/>
      <c r="H113" s="74"/>
      <c r="I113" s="1"/>
      <c r="J113" s="2"/>
      <c r="K113" s="1"/>
      <c r="L113" s="1"/>
      <c r="M113" s="287"/>
      <c r="N113" s="287"/>
      <c r="O113" s="1"/>
      <c r="P113" s="1"/>
      <c r="Q113" s="1"/>
      <c r="R113" s="1"/>
      <c r="S113" s="1"/>
      <c r="T113" s="1"/>
    </row>
    <row r="115" spans="1:20" s="70" customFormat="1" x14ac:dyDescent="0.25">
      <c r="A115" s="1"/>
      <c r="E115" s="168"/>
      <c r="H115" s="74"/>
      <c r="I115" s="1"/>
      <c r="J115" s="2"/>
      <c r="K115" s="1"/>
      <c r="L115" s="1"/>
      <c r="M115" s="287"/>
      <c r="N115" s="287"/>
      <c r="O115" s="1"/>
      <c r="P115" s="1"/>
      <c r="Q115" s="1"/>
      <c r="R115" s="1"/>
      <c r="S115" s="1"/>
      <c r="T115" s="1"/>
    </row>
  </sheetData>
  <mergeCells count="3">
    <mergeCell ref="B1:H1"/>
    <mergeCell ref="B2:H2"/>
    <mergeCell ref="B4:H4"/>
  </mergeCells>
  <conditionalFormatting sqref="S38:T41 S49:T73 O11:T32">
    <cfRule type="cellIs" dxfId="3" priority="3" operator="equal">
      <formula>FALSE</formula>
    </cfRule>
    <cfRule type="cellIs" dxfId="2" priority="4" operator="equal">
      <formula>FALSE</formula>
    </cfRule>
  </conditionalFormatting>
  <conditionalFormatting sqref="S42:T48">
    <cfRule type="cellIs" dxfId="1" priority="1" operator="equal">
      <formula>FALSE</formula>
    </cfRule>
    <cfRule type="cellIs" dxfId="0" priority="2" operator="equal">
      <formula>FALSE</formula>
    </cfRule>
  </conditionalFormatting>
  <pageMargins left="0.7" right="0.7" top="0.75" bottom="0.75" header="0.3" footer="0.3"/>
  <pageSetup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BBBAD-1552-4C43-9127-110FA2972D0A}">
  <sheetPr>
    <pageSetUpPr fitToPage="1"/>
  </sheetPr>
  <dimension ref="A1:M121"/>
  <sheetViews>
    <sheetView showGridLines="0" view="pageBreakPreview" topLeftCell="B3" zoomScaleNormal="100" zoomScaleSheetLayoutView="100" workbookViewId="0">
      <selection activeCell="C12" sqref="C12"/>
    </sheetView>
  </sheetViews>
  <sheetFormatPr defaultRowHeight="15" x14ac:dyDescent="0.25"/>
  <cols>
    <col min="1" max="1" width="9.140625" style="2" hidden="1" customWidth="1"/>
    <col min="2" max="2" width="59" style="70" customWidth="1"/>
    <col min="3" max="3" width="25" style="70" bestFit="1" customWidth="1"/>
    <col min="4" max="4" width="16.28515625" style="70" customWidth="1"/>
    <col min="5" max="7" width="15.42578125" style="70" customWidth="1"/>
    <col min="8" max="8" width="22" style="74" customWidth="1"/>
    <col min="9" max="9" width="15.140625" style="1" bestFit="1" customWidth="1"/>
    <col min="10" max="10" width="16.5703125" style="2" bestFit="1" customWidth="1"/>
    <col min="11" max="12" width="10.85546875" style="2" bestFit="1" customWidth="1"/>
    <col min="13" max="256" width="9.140625" style="2"/>
    <col min="257" max="257" width="0" style="2" hidden="1" customWidth="1"/>
    <col min="258" max="258" width="59" style="2" customWidth="1"/>
    <col min="259" max="259" width="25" style="2" bestFit="1" customWidth="1"/>
    <col min="260" max="260" width="16.28515625" style="2" customWidth="1"/>
    <col min="261" max="263" width="15.42578125" style="2" customWidth="1"/>
    <col min="264" max="264" width="22" style="2" customWidth="1"/>
    <col min="265" max="265" width="15.140625" style="2" bestFit="1" customWidth="1"/>
    <col min="266" max="266" width="16.5703125" style="2" bestFit="1" customWidth="1"/>
    <col min="267" max="268" width="10.85546875" style="2" bestFit="1" customWidth="1"/>
    <col min="269" max="512" width="9.140625" style="2"/>
    <col min="513" max="513" width="0" style="2" hidden="1" customWidth="1"/>
    <col min="514" max="514" width="59" style="2" customWidth="1"/>
    <col min="515" max="515" width="25" style="2" bestFit="1" customWidth="1"/>
    <col min="516" max="516" width="16.28515625" style="2" customWidth="1"/>
    <col min="517" max="519" width="15.42578125" style="2" customWidth="1"/>
    <col min="520" max="520" width="22" style="2" customWidth="1"/>
    <col min="521" max="521" width="15.140625" style="2" bestFit="1" customWidth="1"/>
    <col min="522" max="522" width="16.5703125" style="2" bestFit="1" customWidth="1"/>
    <col min="523" max="524" width="10.85546875" style="2" bestFit="1" customWidth="1"/>
    <col min="525" max="768" width="9.140625" style="2"/>
    <col min="769" max="769" width="0" style="2" hidden="1" customWidth="1"/>
    <col min="770" max="770" width="59" style="2" customWidth="1"/>
    <col min="771" max="771" width="25" style="2" bestFit="1" customWidth="1"/>
    <col min="772" max="772" width="16.28515625" style="2" customWidth="1"/>
    <col min="773" max="775" width="15.42578125" style="2" customWidth="1"/>
    <col min="776" max="776" width="22" style="2" customWidth="1"/>
    <col min="777" max="777" width="15.140625" style="2" bestFit="1" customWidth="1"/>
    <col min="778" max="778" width="16.5703125" style="2" bestFit="1" customWidth="1"/>
    <col min="779" max="780" width="10.85546875" style="2" bestFit="1" customWidth="1"/>
    <col min="781" max="1024" width="9.140625" style="2"/>
    <col min="1025" max="1025" width="0" style="2" hidden="1" customWidth="1"/>
    <col min="1026" max="1026" width="59" style="2" customWidth="1"/>
    <col min="1027" max="1027" width="25" style="2" bestFit="1" customWidth="1"/>
    <col min="1028" max="1028" width="16.28515625" style="2" customWidth="1"/>
    <col min="1029" max="1031" width="15.42578125" style="2" customWidth="1"/>
    <col min="1032" max="1032" width="22" style="2" customWidth="1"/>
    <col min="1033" max="1033" width="15.140625" style="2" bestFit="1" customWidth="1"/>
    <col min="1034" max="1034" width="16.5703125" style="2" bestFit="1" customWidth="1"/>
    <col min="1035" max="1036" width="10.85546875" style="2" bestFit="1" customWidth="1"/>
    <col min="1037" max="1280" width="9.140625" style="2"/>
    <col min="1281" max="1281" width="0" style="2" hidden="1" customWidth="1"/>
    <col min="1282" max="1282" width="59" style="2" customWidth="1"/>
    <col min="1283" max="1283" width="25" style="2" bestFit="1" customWidth="1"/>
    <col min="1284" max="1284" width="16.28515625" style="2" customWidth="1"/>
    <col min="1285" max="1287" width="15.42578125" style="2" customWidth="1"/>
    <col min="1288" max="1288" width="22" style="2" customWidth="1"/>
    <col min="1289" max="1289" width="15.140625" style="2" bestFit="1" customWidth="1"/>
    <col min="1290" max="1290" width="16.5703125" style="2" bestFit="1" customWidth="1"/>
    <col min="1291" max="1292" width="10.85546875" style="2" bestFit="1" customWidth="1"/>
    <col min="1293" max="1536" width="9.140625" style="2"/>
    <col min="1537" max="1537" width="0" style="2" hidden="1" customWidth="1"/>
    <col min="1538" max="1538" width="59" style="2" customWidth="1"/>
    <col min="1539" max="1539" width="25" style="2" bestFit="1" customWidth="1"/>
    <col min="1540" max="1540" width="16.28515625" style="2" customWidth="1"/>
    <col min="1541" max="1543" width="15.42578125" style="2" customWidth="1"/>
    <col min="1544" max="1544" width="22" style="2" customWidth="1"/>
    <col min="1545" max="1545" width="15.140625" style="2" bestFit="1" customWidth="1"/>
    <col min="1546" max="1546" width="16.5703125" style="2" bestFit="1" customWidth="1"/>
    <col min="1547" max="1548" width="10.85546875" style="2" bestFit="1" customWidth="1"/>
    <col min="1549" max="1792" width="9.140625" style="2"/>
    <col min="1793" max="1793" width="0" style="2" hidden="1" customWidth="1"/>
    <col min="1794" max="1794" width="59" style="2" customWidth="1"/>
    <col min="1795" max="1795" width="25" style="2" bestFit="1" customWidth="1"/>
    <col min="1796" max="1796" width="16.28515625" style="2" customWidth="1"/>
    <col min="1797" max="1799" width="15.42578125" style="2" customWidth="1"/>
    <col min="1800" max="1800" width="22" style="2" customWidth="1"/>
    <col min="1801" max="1801" width="15.140625" style="2" bestFit="1" customWidth="1"/>
    <col min="1802" max="1802" width="16.5703125" style="2" bestFit="1" customWidth="1"/>
    <col min="1803" max="1804" width="10.85546875" style="2" bestFit="1" customWidth="1"/>
    <col min="1805" max="2048" width="9.140625" style="2"/>
    <col min="2049" max="2049" width="0" style="2" hidden="1" customWidth="1"/>
    <col min="2050" max="2050" width="59" style="2" customWidth="1"/>
    <col min="2051" max="2051" width="25" style="2" bestFit="1" customWidth="1"/>
    <col min="2052" max="2052" width="16.28515625" style="2" customWidth="1"/>
    <col min="2053" max="2055" width="15.42578125" style="2" customWidth="1"/>
    <col min="2056" max="2056" width="22" style="2" customWidth="1"/>
    <col min="2057" max="2057" width="15.140625" style="2" bestFit="1" customWidth="1"/>
    <col min="2058" max="2058" width="16.5703125" style="2" bestFit="1" customWidth="1"/>
    <col min="2059" max="2060" width="10.85546875" style="2" bestFit="1" customWidth="1"/>
    <col min="2061" max="2304" width="9.140625" style="2"/>
    <col min="2305" max="2305" width="0" style="2" hidden="1" customWidth="1"/>
    <col min="2306" max="2306" width="59" style="2" customWidth="1"/>
    <col min="2307" max="2307" width="25" style="2" bestFit="1" customWidth="1"/>
    <col min="2308" max="2308" width="16.28515625" style="2" customWidth="1"/>
    <col min="2309" max="2311" width="15.42578125" style="2" customWidth="1"/>
    <col min="2312" max="2312" width="22" style="2" customWidth="1"/>
    <col min="2313" max="2313" width="15.140625" style="2" bestFit="1" customWidth="1"/>
    <col min="2314" max="2314" width="16.5703125" style="2" bestFit="1" customWidth="1"/>
    <col min="2315" max="2316" width="10.85546875" style="2" bestFit="1" customWidth="1"/>
    <col min="2317" max="2560" width="9.140625" style="2"/>
    <col min="2561" max="2561" width="0" style="2" hidden="1" customWidth="1"/>
    <col min="2562" max="2562" width="59" style="2" customWidth="1"/>
    <col min="2563" max="2563" width="25" style="2" bestFit="1" customWidth="1"/>
    <col min="2564" max="2564" width="16.28515625" style="2" customWidth="1"/>
    <col min="2565" max="2567" width="15.42578125" style="2" customWidth="1"/>
    <col min="2568" max="2568" width="22" style="2" customWidth="1"/>
    <col min="2569" max="2569" width="15.140625" style="2" bestFit="1" customWidth="1"/>
    <col min="2570" max="2570" width="16.5703125" style="2" bestFit="1" customWidth="1"/>
    <col min="2571" max="2572" width="10.85546875" style="2" bestFit="1" customWidth="1"/>
    <col min="2573" max="2816" width="9.140625" style="2"/>
    <col min="2817" max="2817" width="0" style="2" hidden="1" customWidth="1"/>
    <col min="2818" max="2818" width="59" style="2" customWidth="1"/>
    <col min="2819" max="2819" width="25" style="2" bestFit="1" customWidth="1"/>
    <col min="2820" max="2820" width="16.28515625" style="2" customWidth="1"/>
    <col min="2821" max="2823" width="15.42578125" style="2" customWidth="1"/>
    <col min="2824" max="2824" width="22" style="2" customWidth="1"/>
    <col min="2825" max="2825" width="15.140625" style="2" bestFit="1" customWidth="1"/>
    <col min="2826" max="2826" width="16.5703125" style="2" bestFit="1" customWidth="1"/>
    <col min="2827" max="2828" width="10.85546875" style="2" bestFit="1" customWidth="1"/>
    <col min="2829" max="3072" width="9.140625" style="2"/>
    <col min="3073" max="3073" width="0" style="2" hidden="1" customWidth="1"/>
    <col min="3074" max="3074" width="59" style="2" customWidth="1"/>
    <col min="3075" max="3075" width="25" style="2" bestFit="1" customWidth="1"/>
    <col min="3076" max="3076" width="16.28515625" style="2" customWidth="1"/>
    <col min="3077" max="3079" width="15.42578125" style="2" customWidth="1"/>
    <col min="3080" max="3080" width="22" style="2" customWidth="1"/>
    <col min="3081" max="3081" width="15.140625" style="2" bestFit="1" customWidth="1"/>
    <col min="3082" max="3082" width="16.5703125" style="2" bestFit="1" customWidth="1"/>
    <col min="3083" max="3084" width="10.85546875" style="2" bestFit="1" customWidth="1"/>
    <col min="3085" max="3328" width="9.140625" style="2"/>
    <col min="3329" max="3329" width="0" style="2" hidden="1" customWidth="1"/>
    <col min="3330" max="3330" width="59" style="2" customWidth="1"/>
    <col min="3331" max="3331" width="25" style="2" bestFit="1" customWidth="1"/>
    <col min="3332" max="3332" width="16.28515625" style="2" customWidth="1"/>
    <col min="3333" max="3335" width="15.42578125" style="2" customWidth="1"/>
    <col min="3336" max="3336" width="22" style="2" customWidth="1"/>
    <col min="3337" max="3337" width="15.140625" style="2" bestFit="1" customWidth="1"/>
    <col min="3338" max="3338" width="16.5703125" style="2" bestFit="1" customWidth="1"/>
    <col min="3339" max="3340" width="10.85546875" style="2" bestFit="1" customWidth="1"/>
    <col min="3341" max="3584" width="9.140625" style="2"/>
    <col min="3585" max="3585" width="0" style="2" hidden="1" customWidth="1"/>
    <col min="3586" max="3586" width="59" style="2" customWidth="1"/>
    <col min="3587" max="3587" width="25" style="2" bestFit="1" customWidth="1"/>
    <col min="3588" max="3588" width="16.28515625" style="2" customWidth="1"/>
    <col min="3589" max="3591" width="15.42578125" style="2" customWidth="1"/>
    <col min="3592" max="3592" width="22" style="2" customWidth="1"/>
    <col min="3593" max="3593" width="15.140625" style="2" bestFit="1" customWidth="1"/>
    <col min="3594" max="3594" width="16.5703125" style="2" bestFit="1" customWidth="1"/>
    <col min="3595" max="3596" width="10.85546875" style="2" bestFit="1" customWidth="1"/>
    <col min="3597" max="3840" width="9.140625" style="2"/>
    <col min="3841" max="3841" width="0" style="2" hidden="1" customWidth="1"/>
    <col min="3842" max="3842" width="59" style="2" customWidth="1"/>
    <col min="3843" max="3843" width="25" style="2" bestFit="1" customWidth="1"/>
    <col min="3844" max="3844" width="16.28515625" style="2" customWidth="1"/>
    <col min="3845" max="3847" width="15.42578125" style="2" customWidth="1"/>
    <col min="3848" max="3848" width="22" style="2" customWidth="1"/>
    <col min="3849" max="3849" width="15.140625" style="2" bestFit="1" customWidth="1"/>
    <col min="3850" max="3850" width="16.5703125" style="2" bestFit="1" customWidth="1"/>
    <col min="3851" max="3852" width="10.85546875" style="2" bestFit="1" customWidth="1"/>
    <col min="3853" max="4096" width="9.140625" style="2"/>
    <col min="4097" max="4097" width="0" style="2" hidden="1" customWidth="1"/>
    <col min="4098" max="4098" width="59" style="2" customWidth="1"/>
    <col min="4099" max="4099" width="25" style="2" bestFit="1" customWidth="1"/>
    <col min="4100" max="4100" width="16.28515625" style="2" customWidth="1"/>
    <col min="4101" max="4103" width="15.42578125" style="2" customWidth="1"/>
    <col min="4104" max="4104" width="22" style="2" customWidth="1"/>
    <col min="4105" max="4105" width="15.140625" style="2" bestFit="1" customWidth="1"/>
    <col min="4106" max="4106" width="16.5703125" style="2" bestFit="1" customWidth="1"/>
    <col min="4107" max="4108" width="10.85546875" style="2" bestFit="1" customWidth="1"/>
    <col min="4109" max="4352" width="9.140625" style="2"/>
    <col min="4353" max="4353" width="0" style="2" hidden="1" customWidth="1"/>
    <col min="4354" max="4354" width="59" style="2" customWidth="1"/>
    <col min="4355" max="4355" width="25" style="2" bestFit="1" customWidth="1"/>
    <col min="4356" max="4356" width="16.28515625" style="2" customWidth="1"/>
    <col min="4357" max="4359" width="15.42578125" style="2" customWidth="1"/>
    <col min="4360" max="4360" width="22" style="2" customWidth="1"/>
    <col min="4361" max="4361" width="15.140625" style="2" bestFit="1" customWidth="1"/>
    <col min="4362" max="4362" width="16.5703125" style="2" bestFit="1" customWidth="1"/>
    <col min="4363" max="4364" width="10.85546875" style="2" bestFit="1" customWidth="1"/>
    <col min="4365" max="4608" width="9.140625" style="2"/>
    <col min="4609" max="4609" width="0" style="2" hidden="1" customWidth="1"/>
    <col min="4610" max="4610" width="59" style="2" customWidth="1"/>
    <col min="4611" max="4611" width="25" style="2" bestFit="1" customWidth="1"/>
    <col min="4612" max="4612" width="16.28515625" style="2" customWidth="1"/>
    <col min="4613" max="4615" width="15.42578125" style="2" customWidth="1"/>
    <col min="4616" max="4616" width="22" style="2" customWidth="1"/>
    <col min="4617" max="4617" width="15.140625" style="2" bestFit="1" customWidth="1"/>
    <col min="4618" max="4618" width="16.5703125" style="2" bestFit="1" customWidth="1"/>
    <col min="4619" max="4620" width="10.85546875" style="2" bestFit="1" customWidth="1"/>
    <col min="4621" max="4864" width="9.140625" style="2"/>
    <col min="4865" max="4865" width="0" style="2" hidden="1" customWidth="1"/>
    <col min="4866" max="4866" width="59" style="2" customWidth="1"/>
    <col min="4867" max="4867" width="25" style="2" bestFit="1" customWidth="1"/>
    <col min="4868" max="4868" width="16.28515625" style="2" customWidth="1"/>
    <col min="4869" max="4871" width="15.42578125" style="2" customWidth="1"/>
    <col min="4872" max="4872" width="22" style="2" customWidth="1"/>
    <col min="4873" max="4873" width="15.140625" style="2" bestFit="1" customWidth="1"/>
    <col min="4874" max="4874" width="16.5703125" style="2" bestFit="1" customWidth="1"/>
    <col min="4875" max="4876" width="10.85546875" style="2" bestFit="1" customWidth="1"/>
    <col min="4877" max="5120" width="9.140625" style="2"/>
    <col min="5121" max="5121" width="0" style="2" hidden="1" customWidth="1"/>
    <col min="5122" max="5122" width="59" style="2" customWidth="1"/>
    <col min="5123" max="5123" width="25" style="2" bestFit="1" customWidth="1"/>
    <col min="5124" max="5124" width="16.28515625" style="2" customWidth="1"/>
    <col min="5125" max="5127" width="15.42578125" style="2" customWidth="1"/>
    <col min="5128" max="5128" width="22" style="2" customWidth="1"/>
    <col min="5129" max="5129" width="15.140625" style="2" bestFit="1" customWidth="1"/>
    <col min="5130" max="5130" width="16.5703125" style="2" bestFit="1" customWidth="1"/>
    <col min="5131" max="5132" width="10.85546875" style="2" bestFit="1" customWidth="1"/>
    <col min="5133" max="5376" width="9.140625" style="2"/>
    <col min="5377" max="5377" width="0" style="2" hidden="1" customWidth="1"/>
    <col min="5378" max="5378" width="59" style="2" customWidth="1"/>
    <col min="5379" max="5379" width="25" style="2" bestFit="1" customWidth="1"/>
    <col min="5380" max="5380" width="16.28515625" style="2" customWidth="1"/>
    <col min="5381" max="5383" width="15.42578125" style="2" customWidth="1"/>
    <col min="5384" max="5384" width="22" style="2" customWidth="1"/>
    <col min="5385" max="5385" width="15.140625" style="2" bestFit="1" customWidth="1"/>
    <col min="5386" max="5386" width="16.5703125" style="2" bestFit="1" customWidth="1"/>
    <col min="5387" max="5388" width="10.85546875" style="2" bestFit="1" customWidth="1"/>
    <col min="5389" max="5632" width="9.140625" style="2"/>
    <col min="5633" max="5633" width="0" style="2" hidden="1" customWidth="1"/>
    <col min="5634" max="5634" width="59" style="2" customWidth="1"/>
    <col min="5635" max="5635" width="25" style="2" bestFit="1" customWidth="1"/>
    <col min="5636" max="5636" width="16.28515625" style="2" customWidth="1"/>
    <col min="5637" max="5639" width="15.42578125" style="2" customWidth="1"/>
    <col min="5640" max="5640" width="22" style="2" customWidth="1"/>
    <col min="5641" max="5641" width="15.140625" style="2" bestFit="1" customWidth="1"/>
    <col min="5642" max="5642" width="16.5703125" style="2" bestFit="1" customWidth="1"/>
    <col min="5643" max="5644" width="10.85546875" style="2" bestFit="1" customWidth="1"/>
    <col min="5645" max="5888" width="9.140625" style="2"/>
    <col min="5889" max="5889" width="0" style="2" hidden="1" customWidth="1"/>
    <col min="5890" max="5890" width="59" style="2" customWidth="1"/>
    <col min="5891" max="5891" width="25" style="2" bestFit="1" customWidth="1"/>
    <col min="5892" max="5892" width="16.28515625" style="2" customWidth="1"/>
    <col min="5893" max="5895" width="15.42578125" style="2" customWidth="1"/>
    <col min="5896" max="5896" width="22" style="2" customWidth="1"/>
    <col min="5897" max="5897" width="15.140625" style="2" bestFit="1" customWidth="1"/>
    <col min="5898" max="5898" width="16.5703125" style="2" bestFit="1" customWidth="1"/>
    <col min="5899" max="5900" width="10.85546875" style="2" bestFit="1" customWidth="1"/>
    <col min="5901" max="6144" width="9.140625" style="2"/>
    <col min="6145" max="6145" width="0" style="2" hidden="1" customWidth="1"/>
    <col min="6146" max="6146" width="59" style="2" customWidth="1"/>
    <col min="6147" max="6147" width="25" style="2" bestFit="1" customWidth="1"/>
    <col min="6148" max="6148" width="16.28515625" style="2" customWidth="1"/>
    <col min="6149" max="6151" width="15.42578125" style="2" customWidth="1"/>
    <col min="6152" max="6152" width="22" style="2" customWidth="1"/>
    <col min="6153" max="6153" width="15.140625" style="2" bestFit="1" customWidth="1"/>
    <col min="6154" max="6154" width="16.5703125" style="2" bestFit="1" customWidth="1"/>
    <col min="6155" max="6156" width="10.85546875" style="2" bestFit="1" customWidth="1"/>
    <col min="6157" max="6400" width="9.140625" style="2"/>
    <col min="6401" max="6401" width="0" style="2" hidden="1" customWidth="1"/>
    <col min="6402" max="6402" width="59" style="2" customWidth="1"/>
    <col min="6403" max="6403" width="25" style="2" bestFit="1" customWidth="1"/>
    <col min="6404" max="6404" width="16.28515625" style="2" customWidth="1"/>
    <col min="6405" max="6407" width="15.42578125" style="2" customWidth="1"/>
    <col min="6408" max="6408" width="22" style="2" customWidth="1"/>
    <col min="6409" max="6409" width="15.140625" style="2" bestFit="1" customWidth="1"/>
    <col min="6410" max="6410" width="16.5703125" style="2" bestFit="1" customWidth="1"/>
    <col min="6411" max="6412" width="10.85546875" style="2" bestFit="1" customWidth="1"/>
    <col min="6413" max="6656" width="9.140625" style="2"/>
    <col min="6657" max="6657" width="0" style="2" hidden="1" customWidth="1"/>
    <col min="6658" max="6658" width="59" style="2" customWidth="1"/>
    <col min="6659" max="6659" width="25" style="2" bestFit="1" customWidth="1"/>
    <col min="6660" max="6660" width="16.28515625" style="2" customWidth="1"/>
    <col min="6661" max="6663" width="15.42578125" style="2" customWidth="1"/>
    <col min="6664" max="6664" width="22" style="2" customWidth="1"/>
    <col min="6665" max="6665" width="15.140625" style="2" bestFit="1" customWidth="1"/>
    <col min="6666" max="6666" width="16.5703125" style="2" bestFit="1" customWidth="1"/>
    <col min="6667" max="6668" width="10.85546875" style="2" bestFit="1" customWidth="1"/>
    <col min="6669" max="6912" width="9.140625" style="2"/>
    <col min="6913" max="6913" width="0" style="2" hidden="1" customWidth="1"/>
    <col min="6914" max="6914" width="59" style="2" customWidth="1"/>
    <col min="6915" max="6915" width="25" style="2" bestFit="1" customWidth="1"/>
    <col min="6916" max="6916" width="16.28515625" style="2" customWidth="1"/>
    <col min="6917" max="6919" width="15.42578125" style="2" customWidth="1"/>
    <col min="6920" max="6920" width="22" style="2" customWidth="1"/>
    <col min="6921" max="6921" width="15.140625" style="2" bestFit="1" customWidth="1"/>
    <col min="6922" max="6922" width="16.5703125" style="2" bestFit="1" customWidth="1"/>
    <col min="6923" max="6924" width="10.85546875" style="2" bestFit="1" customWidth="1"/>
    <col min="6925" max="7168" width="9.140625" style="2"/>
    <col min="7169" max="7169" width="0" style="2" hidden="1" customWidth="1"/>
    <col min="7170" max="7170" width="59" style="2" customWidth="1"/>
    <col min="7171" max="7171" width="25" style="2" bestFit="1" customWidth="1"/>
    <col min="7172" max="7172" width="16.28515625" style="2" customWidth="1"/>
    <col min="7173" max="7175" width="15.42578125" style="2" customWidth="1"/>
    <col min="7176" max="7176" width="22" style="2" customWidth="1"/>
    <col min="7177" max="7177" width="15.140625" style="2" bestFit="1" customWidth="1"/>
    <col min="7178" max="7178" width="16.5703125" style="2" bestFit="1" customWidth="1"/>
    <col min="7179" max="7180" width="10.85546875" style="2" bestFit="1" customWidth="1"/>
    <col min="7181" max="7424" width="9.140625" style="2"/>
    <col min="7425" max="7425" width="0" style="2" hidden="1" customWidth="1"/>
    <col min="7426" max="7426" width="59" style="2" customWidth="1"/>
    <col min="7427" max="7427" width="25" style="2" bestFit="1" customWidth="1"/>
    <col min="7428" max="7428" width="16.28515625" style="2" customWidth="1"/>
    <col min="7429" max="7431" width="15.42578125" style="2" customWidth="1"/>
    <col min="7432" max="7432" width="22" style="2" customWidth="1"/>
    <col min="7433" max="7433" width="15.140625" style="2" bestFit="1" customWidth="1"/>
    <col min="7434" max="7434" width="16.5703125" style="2" bestFit="1" customWidth="1"/>
    <col min="7435" max="7436" width="10.85546875" style="2" bestFit="1" customWidth="1"/>
    <col min="7437" max="7680" width="9.140625" style="2"/>
    <col min="7681" max="7681" width="0" style="2" hidden="1" customWidth="1"/>
    <col min="7682" max="7682" width="59" style="2" customWidth="1"/>
    <col min="7683" max="7683" width="25" style="2" bestFit="1" customWidth="1"/>
    <col min="7684" max="7684" width="16.28515625" style="2" customWidth="1"/>
    <col min="7685" max="7687" width="15.42578125" style="2" customWidth="1"/>
    <col min="7688" max="7688" width="22" style="2" customWidth="1"/>
    <col min="7689" max="7689" width="15.140625" style="2" bestFit="1" customWidth="1"/>
    <col min="7690" max="7690" width="16.5703125" style="2" bestFit="1" customWidth="1"/>
    <col min="7691" max="7692" width="10.85546875" style="2" bestFit="1" customWidth="1"/>
    <col min="7693" max="7936" width="9.140625" style="2"/>
    <col min="7937" max="7937" width="0" style="2" hidden="1" customWidth="1"/>
    <col min="7938" max="7938" width="59" style="2" customWidth="1"/>
    <col min="7939" max="7939" width="25" style="2" bestFit="1" customWidth="1"/>
    <col min="7940" max="7940" width="16.28515625" style="2" customWidth="1"/>
    <col min="7941" max="7943" width="15.42578125" style="2" customWidth="1"/>
    <col min="7944" max="7944" width="22" style="2" customWidth="1"/>
    <col min="7945" max="7945" width="15.140625" style="2" bestFit="1" customWidth="1"/>
    <col min="7946" max="7946" width="16.5703125" style="2" bestFit="1" customWidth="1"/>
    <col min="7947" max="7948" width="10.85546875" style="2" bestFit="1" customWidth="1"/>
    <col min="7949" max="8192" width="9.140625" style="2"/>
    <col min="8193" max="8193" width="0" style="2" hidden="1" customWidth="1"/>
    <col min="8194" max="8194" width="59" style="2" customWidth="1"/>
    <col min="8195" max="8195" width="25" style="2" bestFit="1" customWidth="1"/>
    <col min="8196" max="8196" width="16.28515625" style="2" customWidth="1"/>
    <col min="8197" max="8199" width="15.42578125" style="2" customWidth="1"/>
    <col min="8200" max="8200" width="22" style="2" customWidth="1"/>
    <col min="8201" max="8201" width="15.140625" style="2" bestFit="1" customWidth="1"/>
    <col min="8202" max="8202" width="16.5703125" style="2" bestFit="1" customWidth="1"/>
    <col min="8203" max="8204" width="10.85546875" style="2" bestFit="1" customWidth="1"/>
    <col min="8205" max="8448" width="9.140625" style="2"/>
    <col min="8449" max="8449" width="0" style="2" hidden="1" customWidth="1"/>
    <col min="8450" max="8450" width="59" style="2" customWidth="1"/>
    <col min="8451" max="8451" width="25" style="2" bestFit="1" customWidth="1"/>
    <col min="8452" max="8452" width="16.28515625" style="2" customWidth="1"/>
    <col min="8453" max="8455" width="15.42578125" style="2" customWidth="1"/>
    <col min="8456" max="8456" width="22" style="2" customWidth="1"/>
    <col min="8457" max="8457" width="15.140625" style="2" bestFit="1" customWidth="1"/>
    <col min="8458" max="8458" width="16.5703125" style="2" bestFit="1" customWidth="1"/>
    <col min="8459" max="8460" width="10.85546875" style="2" bestFit="1" customWidth="1"/>
    <col min="8461" max="8704" width="9.140625" style="2"/>
    <col min="8705" max="8705" width="0" style="2" hidden="1" customWidth="1"/>
    <col min="8706" max="8706" width="59" style="2" customWidth="1"/>
    <col min="8707" max="8707" width="25" style="2" bestFit="1" customWidth="1"/>
    <col min="8708" max="8708" width="16.28515625" style="2" customWidth="1"/>
    <col min="8709" max="8711" width="15.42578125" style="2" customWidth="1"/>
    <col min="8712" max="8712" width="22" style="2" customWidth="1"/>
    <col min="8713" max="8713" width="15.140625" style="2" bestFit="1" customWidth="1"/>
    <col min="8714" max="8714" width="16.5703125" style="2" bestFit="1" customWidth="1"/>
    <col min="8715" max="8716" width="10.85546875" style="2" bestFit="1" customWidth="1"/>
    <col min="8717" max="8960" width="9.140625" style="2"/>
    <col min="8961" max="8961" width="0" style="2" hidden="1" customWidth="1"/>
    <col min="8962" max="8962" width="59" style="2" customWidth="1"/>
    <col min="8963" max="8963" width="25" style="2" bestFit="1" customWidth="1"/>
    <col min="8964" max="8964" width="16.28515625" style="2" customWidth="1"/>
    <col min="8965" max="8967" width="15.42578125" style="2" customWidth="1"/>
    <col min="8968" max="8968" width="22" style="2" customWidth="1"/>
    <col min="8969" max="8969" width="15.140625" style="2" bestFit="1" customWidth="1"/>
    <col min="8970" max="8970" width="16.5703125" style="2" bestFit="1" customWidth="1"/>
    <col min="8971" max="8972" width="10.85546875" style="2" bestFit="1" customWidth="1"/>
    <col min="8973" max="9216" width="9.140625" style="2"/>
    <col min="9217" max="9217" width="0" style="2" hidden="1" customWidth="1"/>
    <col min="9218" max="9218" width="59" style="2" customWidth="1"/>
    <col min="9219" max="9219" width="25" style="2" bestFit="1" customWidth="1"/>
    <col min="9220" max="9220" width="16.28515625" style="2" customWidth="1"/>
    <col min="9221" max="9223" width="15.42578125" style="2" customWidth="1"/>
    <col min="9224" max="9224" width="22" style="2" customWidth="1"/>
    <col min="9225" max="9225" width="15.140625" style="2" bestFit="1" customWidth="1"/>
    <col min="9226" max="9226" width="16.5703125" style="2" bestFit="1" customWidth="1"/>
    <col min="9227" max="9228" width="10.85546875" style="2" bestFit="1" customWidth="1"/>
    <col min="9229" max="9472" width="9.140625" style="2"/>
    <col min="9473" max="9473" width="0" style="2" hidden="1" customWidth="1"/>
    <col min="9474" max="9474" width="59" style="2" customWidth="1"/>
    <col min="9475" max="9475" width="25" style="2" bestFit="1" customWidth="1"/>
    <col min="9476" max="9476" width="16.28515625" style="2" customWidth="1"/>
    <col min="9477" max="9479" width="15.42578125" style="2" customWidth="1"/>
    <col min="9480" max="9480" width="22" style="2" customWidth="1"/>
    <col min="9481" max="9481" width="15.140625" style="2" bestFit="1" customWidth="1"/>
    <col min="9482" max="9482" width="16.5703125" style="2" bestFit="1" customWidth="1"/>
    <col min="9483" max="9484" width="10.85546875" style="2" bestFit="1" customWidth="1"/>
    <col min="9485" max="9728" width="9.140625" style="2"/>
    <col min="9729" max="9729" width="0" style="2" hidden="1" customWidth="1"/>
    <col min="9730" max="9730" width="59" style="2" customWidth="1"/>
    <col min="9731" max="9731" width="25" style="2" bestFit="1" customWidth="1"/>
    <col min="9732" max="9732" width="16.28515625" style="2" customWidth="1"/>
    <col min="9733" max="9735" width="15.42578125" style="2" customWidth="1"/>
    <col min="9736" max="9736" width="22" style="2" customWidth="1"/>
    <col min="9737" max="9737" width="15.140625" style="2" bestFit="1" customWidth="1"/>
    <col min="9738" max="9738" width="16.5703125" style="2" bestFit="1" customWidth="1"/>
    <col min="9739" max="9740" width="10.85546875" style="2" bestFit="1" customWidth="1"/>
    <col min="9741" max="9984" width="9.140625" style="2"/>
    <col min="9985" max="9985" width="0" style="2" hidden="1" customWidth="1"/>
    <col min="9986" max="9986" width="59" style="2" customWidth="1"/>
    <col min="9987" max="9987" width="25" style="2" bestFit="1" customWidth="1"/>
    <col min="9988" max="9988" width="16.28515625" style="2" customWidth="1"/>
    <col min="9989" max="9991" width="15.42578125" style="2" customWidth="1"/>
    <col min="9992" max="9992" width="22" style="2" customWidth="1"/>
    <col min="9993" max="9993" width="15.140625" style="2" bestFit="1" customWidth="1"/>
    <col min="9994" max="9994" width="16.5703125" style="2" bestFit="1" customWidth="1"/>
    <col min="9995" max="9996" width="10.85546875" style="2" bestFit="1" customWidth="1"/>
    <col min="9997" max="10240" width="9.140625" style="2"/>
    <col min="10241" max="10241" width="0" style="2" hidden="1" customWidth="1"/>
    <col min="10242" max="10242" width="59" style="2" customWidth="1"/>
    <col min="10243" max="10243" width="25" style="2" bestFit="1" customWidth="1"/>
    <col min="10244" max="10244" width="16.28515625" style="2" customWidth="1"/>
    <col min="10245" max="10247" width="15.42578125" style="2" customWidth="1"/>
    <col min="10248" max="10248" width="22" style="2" customWidth="1"/>
    <col min="10249" max="10249" width="15.140625" style="2" bestFit="1" customWidth="1"/>
    <col min="10250" max="10250" width="16.5703125" style="2" bestFit="1" customWidth="1"/>
    <col min="10251" max="10252" width="10.85546875" style="2" bestFit="1" customWidth="1"/>
    <col min="10253" max="10496" width="9.140625" style="2"/>
    <col min="10497" max="10497" width="0" style="2" hidden="1" customWidth="1"/>
    <col min="10498" max="10498" width="59" style="2" customWidth="1"/>
    <col min="10499" max="10499" width="25" style="2" bestFit="1" customWidth="1"/>
    <col min="10500" max="10500" width="16.28515625" style="2" customWidth="1"/>
    <col min="10501" max="10503" width="15.42578125" style="2" customWidth="1"/>
    <col min="10504" max="10504" width="22" style="2" customWidth="1"/>
    <col min="10505" max="10505" width="15.140625" style="2" bestFit="1" customWidth="1"/>
    <col min="10506" max="10506" width="16.5703125" style="2" bestFit="1" customWidth="1"/>
    <col min="10507" max="10508" width="10.85546875" style="2" bestFit="1" customWidth="1"/>
    <col min="10509" max="10752" width="9.140625" style="2"/>
    <col min="10753" max="10753" width="0" style="2" hidden="1" customWidth="1"/>
    <col min="10754" max="10754" width="59" style="2" customWidth="1"/>
    <col min="10755" max="10755" width="25" style="2" bestFit="1" customWidth="1"/>
    <col min="10756" max="10756" width="16.28515625" style="2" customWidth="1"/>
    <col min="10757" max="10759" width="15.42578125" style="2" customWidth="1"/>
    <col min="10760" max="10760" width="22" style="2" customWidth="1"/>
    <col min="10761" max="10761" width="15.140625" style="2" bestFit="1" customWidth="1"/>
    <col min="10762" max="10762" width="16.5703125" style="2" bestFit="1" customWidth="1"/>
    <col min="10763" max="10764" width="10.85546875" style="2" bestFit="1" customWidth="1"/>
    <col min="10765" max="11008" width="9.140625" style="2"/>
    <col min="11009" max="11009" width="0" style="2" hidden="1" customWidth="1"/>
    <col min="11010" max="11010" width="59" style="2" customWidth="1"/>
    <col min="11011" max="11011" width="25" style="2" bestFit="1" customWidth="1"/>
    <col min="11012" max="11012" width="16.28515625" style="2" customWidth="1"/>
    <col min="11013" max="11015" width="15.42578125" style="2" customWidth="1"/>
    <col min="11016" max="11016" width="22" style="2" customWidth="1"/>
    <col min="11017" max="11017" width="15.140625" style="2" bestFit="1" customWidth="1"/>
    <col min="11018" max="11018" width="16.5703125" style="2" bestFit="1" customWidth="1"/>
    <col min="11019" max="11020" width="10.85546875" style="2" bestFit="1" customWidth="1"/>
    <col min="11021" max="11264" width="9.140625" style="2"/>
    <col min="11265" max="11265" width="0" style="2" hidden="1" customWidth="1"/>
    <col min="11266" max="11266" width="59" style="2" customWidth="1"/>
    <col min="11267" max="11267" width="25" style="2" bestFit="1" customWidth="1"/>
    <col min="11268" max="11268" width="16.28515625" style="2" customWidth="1"/>
    <col min="11269" max="11271" width="15.42578125" style="2" customWidth="1"/>
    <col min="11272" max="11272" width="22" style="2" customWidth="1"/>
    <col min="11273" max="11273" width="15.140625" style="2" bestFit="1" customWidth="1"/>
    <col min="11274" max="11274" width="16.5703125" style="2" bestFit="1" customWidth="1"/>
    <col min="11275" max="11276" width="10.85546875" style="2" bestFit="1" customWidth="1"/>
    <col min="11277" max="11520" width="9.140625" style="2"/>
    <col min="11521" max="11521" width="0" style="2" hidden="1" customWidth="1"/>
    <col min="11522" max="11522" width="59" style="2" customWidth="1"/>
    <col min="11523" max="11523" width="25" style="2" bestFit="1" customWidth="1"/>
    <col min="11524" max="11524" width="16.28515625" style="2" customWidth="1"/>
    <col min="11525" max="11527" width="15.42578125" style="2" customWidth="1"/>
    <col min="11528" max="11528" width="22" style="2" customWidth="1"/>
    <col min="11529" max="11529" width="15.140625" style="2" bestFit="1" customWidth="1"/>
    <col min="11530" max="11530" width="16.5703125" style="2" bestFit="1" customWidth="1"/>
    <col min="11531" max="11532" width="10.85546875" style="2" bestFit="1" customWidth="1"/>
    <col min="11533" max="11776" width="9.140625" style="2"/>
    <col min="11777" max="11777" width="0" style="2" hidden="1" customWidth="1"/>
    <col min="11778" max="11778" width="59" style="2" customWidth="1"/>
    <col min="11779" max="11779" width="25" style="2" bestFit="1" customWidth="1"/>
    <col min="11780" max="11780" width="16.28515625" style="2" customWidth="1"/>
    <col min="11781" max="11783" width="15.42578125" style="2" customWidth="1"/>
    <col min="11784" max="11784" width="22" style="2" customWidth="1"/>
    <col min="11785" max="11785" width="15.140625" style="2" bestFit="1" customWidth="1"/>
    <col min="11786" max="11786" width="16.5703125" style="2" bestFit="1" customWidth="1"/>
    <col min="11787" max="11788" width="10.85546875" style="2" bestFit="1" customWidth="1"/>
    <col min="11789" max="12032" width="9.140625" style="2"/>
    <col min="12033" max="12033" width="0" style="2" hidden="1" customWidth="1"/>
    <col min="12034" max="12034" width="59" style="2" customWidth="1"/>
    <col min="12035" max="12035" width="25" style="2" bestFit="1" customWidth="1"/>
    <col min="12036" max="12036" width="16.28515625" style="2" customWidth="1"/>
    <col min="12037" max="12039" width="15.42578125" style="2" customWidth="1"/>
    <col min="12040" max="12040" width="22" style="2" customWidth="1"/>
    <col min="12041" max="12041" width="15.140625" style="2" bestFit="1" customWidth="1"/>
    <col min="12042" max="12042" width="16.5703125" style="2" bestFit="1" customWidth="1"/>
    <col min="12043" max="12044" width="10.85546875" style="2" bestFit="1" customWidth="1"/>
    <col min="12045" max="12288" width="9.140625" style="2"/>
    <col min="12289" max="12289" width="0" style="2" hidden="1" customWidth="1"/>
    <col min="12290" max="12290" width="59" style="2" customWidth="1"/>
    <col min="12291" max="12291" width="25" style="2" bestFit="1" customWidth="1"/>
    <col min="12292" max="12292" width="16.28515625" style="2" customWidth="1"/>
    <col min="12293" max="12295" width="15.42578125" style="2" customWidth="1"/>
    <col min="12296" max="12296" width="22" style="2" customWidth="1"/>
    <col min="12297" max="12297" width="15.140625" style="2" bestFit="1" customWidth="1"/>
    <col min="12298" max="12298" width="16.5703125" style="2" bestFit="1" customWidth="1"/>
    <col min="12299" max="12300" width="10.85546875" style="2" bestFit="1" customWidth="1"/>
    <col min="12301" max="12544" width="9.140625" style="2"/>
    <col min="12545" max="12545" width="0" style="2" hidden="1" customWidth="1"/>
    <col min="12546" max="12546" width="59" style="2" customWidth="1"/>
    <col min="12547" max="12547" width="25" style="2" bestFit="1" customWidth="1"/>
    <col min="12548" max="12548" width="16.28515625" style="2" customWidth="1"/>
    <col min="12549" max="12551" width="15.42578125" style="2" customWidth="1"/>
    <col min="12552" max="12552" width="22" style="2" customWidth="1"/>
    <col min="12553" max="12553" width="15.140625" style="2" bestFit="1" customWidth="1"/>
    <col min="12554" max="12554" width="16.5703125" style="2" bestFit="1" customWidth="1"/>
    <col min="12555" max="12556" width="10.85546875" style="2" bestFit="1" customWidth="1"/>
    <col min="12557" max="12800" width="9.140625" style="2"/>
    <col min="12801" max="12801" width="0" style="2" hidden="1" customWidth="1"/>
    <col min="12802" max="12802" width="59" style="2" customWidth="1"/>
    <col min="12803" max="12803" width="25" style="2" bestFit="1" customWidth="1"/>
    <col min="12804" max="12804" width="16.28515625" style="2" customWidth="1"/>
    <col min="12805" max="12807" width="15.42578125" style="2" customWidth="1"/>
    <col min="12808" max="12808" width="22" style="2" customWidth="1"/>
    <col min="12809" max="12809" width="15.140625" style="2" bestFit="1" customWidth="1"/>
    <col min="12810" max="12810" width="16.5703125" style="2" bestFit="1" customWidth="1"/>
    <col min="12811" max="12812" width="10.85546875" style="2" bestFit="1" customWidth="1"/>
    <col min="12813" max="13056" width="9.140625" style="2"/>
    <col min="13057" max="13057" width="0" style="2" hidden="1" customWidth="1"/>
    <col min="13058" max="13058" width="59" style="2" customWidth="1"/>
    <col min="13059" max="13059" width="25" style="2" bestFit="1" customWidth="1"/>
    <col min="13060" max="13060" width="16.28515625" style="2" customWidth="1"/>
    <col min="13061" max="13063" width="15.42578125" style="2" customWidth="1"/>
    <col min="13064" max="13064" width="22" style="2" customWidth="1"/>
    <col min="13065" max="13065" width="15.140625" style="2" bestFit="1" customWidth="1"/>
    <col min="13066" max="13066" width="16.5703125" style="2" bestFit="1" customWidth="1"/>
    <col min="13067" max="13068" width="10.85546875" style="2" bestFit="1" customWidth="1"/>
    <col min="13069" max="13312" width="9.140625" style="2"/>
    <col min="13313" max="13313" width="0" style="2" hidden="1" customWidth="1"/>
    <col min="13314" max="13314" width="59" style="2" customWidth="1"/>
    <col min="13315" max="13315" width="25" style="2" bestFit="1" customWidth="1"/>
    <col min="13316" max="13316" width="16.28515625" style="2" customWidth="1"/>
    <col min="13317" max="13319" width="15.42578125" style="2" customWidth="1"/>
    <col min="13320" max="13320" width="22" style="2" customWidth="1"/>
    <col min="13321" max="13321" width="15.140625" style="2" bestFit="1" customWidth="1"/>
    <col min="13322" max="13322" width="16.5703125" style="2" bestFit="1" customWidth="1"/>
    <col min="13323" max="13324" width="10.85546875" style="2" bestFit="1" customWidth="1"/>
    <col min="13325" max="13568" width="9.140625" style="2"/>
    <col min="13569" max="13569" width="0" style="2" hidden="1" customWidth="1"/>
    <col min="13570" max="13570" width="59" style="2" customWidth="1"/>
    <col min="13571" max="13571" width="25" style="2" bestFit="1" customWidth="1"/>
    <col min="13572" max="13572" width="16.28515625" style="2" customWidth="1"/>
    <col min="13573" max="13575" width="15.42578125" style="2" customWidth="1"/>
    <col min="13576" max="13576" width="22" style="2" customWidth="1"/>
    <col min="13577" max="13577" width="15.140625" style="2" bestFit="1" customWidth="1"/>
    <col min="13578" max="13578" width="16.5703125" style="2" bestFit="1" customWidth="1"/>
    <col min="13579" max="13580" width="10.85546875" style="2" bestFit="1" customWidth="1"/>
    <col min="13581" max="13824" width="9.140625" style="2"/>
    <col min="13825" max="13825" width="0" style="2" hidden="1" customWidth="1"/>
    <col min="13826" max="13826" width="59" style="2" customWidth="1"/>
    <col min="13827" max="13827" width="25" style="2" bestFit="1" customWidth="1"/>
    <col min="13828" max="13828" width="16.28515625" style="2" customWidth="1"/>
    <col min="13829" max="13831" width="15.42578125" style="2" customWidth="1"/>
    <col min="13832" max="13832" width="22" style="2" customWidth="1"/>
    <col min="13833" max="13833" width="15.140625" style="2" bestFit="1" customWidth="1"/>
    <col min="13834" max="13834" width="16.5703125" style="2" bestFit="1" customWidth="1"/>
    <col min="13835" max="13836" width="10.85546875" style="2" bestFit="1" customWidth="1"/>
    <col min="13837" max="14080" width="9.140625" style="2"/>
    <col min="14081" max="14081" width="0" style="2" hidden="1" customWidth="1"/>
    <col min="14082" max="14082" width="59" style="2" customWidth="1"/>
    <col min="14083" max="14083" width="25" style="2" bestFit="1" customWidth="1"/>
    <col min="14084" max="14084" width="16.28515625" style="2" customWidth="1"/>
    <col min="14085" max="14087" width="15.42578125" style="2" customWidth="1"/>
    <col min="14088" max="14088" width="22" style="2" customWidth="1"/>
    <col min="14089" max="14089" width="15.140625" style="2" bestFit="1" customWidth="1"/>
    <col min="14090" max="14090" width="16.5703125" style="2" bestFit="1" customWidth="1"/>
    <col min="14091" max="14092" width="10.85546875" style="2" bestFit="1" customWidth="1"/>
    <col min="14093" max="14336" width="9.140625" style="2"/>
    <col min="14337" max="14337" width="0" style="2" hidden="1" customWidth="1"/>
    <col min="14338" max="14338" width="59" style="2" customWidth="1"/>
    <col min="14339" max="14339" width="25" style="2" bestFit="1" customWidth="1"/>
    <col min="14340" max="14340" width="16.28515625" style="2" customWidth="1"/>
    <col min="14341" max="14343" width="15.42578125" style="2" customWidth="1"/>
    <col min="14344" max="14344" width="22" style="2" customWidth="1"/>
    <col min="14345" max="14345" width="15.140625" style="2" bestFit="1" customWidth="1"/>
    <col min="14346" max="14346" width="16.5703125" style="2" bestFit="1" customWidth="1"/>
    <col min="14347" max="14348" width="10.85546875" style="2" bestFit="1" customWidth="1"/>
    <col min="14349" max="14592" width="9.140625" style="2"/>
    <col min="14593" max="14593" width="0" style="2" hidden="1" customWidth="1"/>
    <col min="14594" max="14594" width="59" style="2" customWidth="1"/>
    <col min="14595" max="14595" width="25" style="2" bestFit="1" customWidth="1"/>
    <col min="14596" max="14596" width="16.28515625" style="2" customWidth="1"/>
    <col min="14597" max="14599" width="15.42578125" style="2" customWidth="1"/>
    <col min="14600" max="14600" width="22" style="2" customWidth="1"/>
    <col min="14601" max="14601" width="15.140625" style="2" bestFit="1" customWidth="1"/>
    <col min="14602" max="14602" width="16.5703125" style="2" bestFit="1" customWidth="1"/>
    <col min="14603" max="14604" width="10.85546875" style="2" bestFit="1" customWidth="1"/>
    <col min="14605" max="14848" width="9.140625" style="2"/>
    <col min="14849" max="14849" width="0" style="2" hidden="1" customWidth="1"/>
    <col min="14850" max="14850" width="59" style="2" customWidth="1"/>
    <col min="14851" max="14851" width="25" style="2" bestFit="1" customWidth="1"/>
    <col min="14852" max="14852" width="16.28515625" style="2" customWidth="1"/>
    <col min="14853" max="14855" width="15.42578125" style="2" customWidth="1"/>
    <col min="14856" max="14856" width="22" style="2" customWidth="1"/>
    <col min="14857" max="14857" width="15.140625" style="2" bestFit="1" customWidth="1"/>
    <col min="14858" max="14858" width="16.5703125" style="2" bestFit="1" customWidth="1"/>
    <col min="14859" max="14860" width="10.85546875" style="2" bestFit="1" customWidth="1"/>
    <col min="14861" max="15104" width="9.140625" style="2"/>
    <col min="15105" max="15105" width="0" style="2" hidden="1" customWidth="1"/>
    <col min="15106" max="15106" width="59" style="2" customWidth="1"/>
    <col min="15107" max="15107" width="25" style="2" bestFit="1" customWidth="1"/>
    <col min="15108" max="15108" width="16.28515625" style="2" customWidth="1"/>
    <col min="15109" max="15111" width="15.42578125" style="2" customWidth="1"/>
    <col min="15112" max="15112" width="22" style="2" customWidth="1"/>
    <col min="15113" max="15113" width="15.140625" style="2" bestFit="1" customWidth="1"/>
    <col min="15114" max="15114" width="16.5703125" style="2" bestFit="1" customWidth="1"/>
    <col min="15115" max="15116" width="10.85546875" style="2" bestFit="1" customWidth="1"/>
    <col min="15117" max="15360" width="9.140625" style="2"/>
    <col min="15361" max="15361" width="0" style="2" hidden="1" customWidth="1"/>
    <col min="15362" max="15362" width="59" style="2" customWidth="1"/>
    <col min="15363" max="15363" width="25" style="2" bestFit="1" customWidth="1"/>
    <col min="15364" max="15364" width="16.28515625" style="2" customWidth="1"/>
    <col min="15365" max="15367" width="15.42578125" style="2" customWidth="1"/>
    <col min="15368" max="15368" width="22" style="2" customWidth="1"/>
    <col min="15369" max="15369" width="15.140625" style="2" bestFit="1" customWidth="1"/>
    <col min="15370" max="15370" width="16.5703125" style="2" bestFit="1" customWidth="1"/>
    <col min="15371" max="15372" width="10.85546875" style="2" bestFit="1" customWidth="1"/>
    <col min="15373" max="15616" width="9.140625" style="2"/>
    <col min="15617" max="15617" width="0" style="2" hidden="1" customWidth="1"/>
    <col min="15618" max="15618" width="59" style="2" customWidth="1"/>
    <col min="15619" max="15619" width="25" style="2" bestFit="1" customWidth="1"/>
    <col min="15620" max="15620" width="16.28515625" style="2" customWidth="1"/>
    <col min="15621" max="15623" width="15.42578125" style="2" customWidth="1"/>
    <col min="15624" max="15624" width="22" style="2" customWidth="1"/>
    <col min="15625" max="15625" width="15.140625" style="2" bestFit="1" customWidth="1"/>
    <col min="15626" max="15626" width="16.5703125" style="2" bestFit="1" customWidth="1"/>
    <col min="15627" max="15628" width="10.85546875" style="2" bestFit="1" customWidth="1"/>
    <col min="15629" max="15872" width="9.140625" style="2"/>
    <col min="15873" max="15873" width="0" style="2" hidden="1" customWidth="1"/>
    <col min="15874" max="15874" width="59" style="2" customWidth="1"/>
    <col min="15875" max="15875" width="25" style="2" bestFit="1" customWidth="1"/>
    <col min="15876" max="15876" width="16.28515625" style="2" customWidth="1"/>
    <col min="15877" max="15879" width="15.42578125" style="2" customWidth="1"/>
    <col min="15880" max="15880" width="22" style="2" customWidth="1"/>
    <col min="15881" max="15881" width="15.140625" style="2" bestFit="1" customWidth="1"/>
    <col min="15882" max="15882" width="16.5703125" style="2" bestFit="1" customWidth="1"/>
    <col min="15883" max="15884" width="10.85546875" style="2" bestFit="1" customWidth="1"/>
    <col min="15885" max="16128" width="9.140625" style="2"/>
    <col min="16129" max="16129" width="0" style="2" hidden="1" customWidth="1"/>
    <col min="16130" max="16130" width="59" style="2" customWidth="1"/>
    <col min="16131" max="16131" width="25" style="2" bestFit="1" customWidth="1"/>
    <col min="16132" max="16132" width="16.28515625" style="2" customWidth="1"/>
    <col min="16133" max="16135" width="15.42578125" style="2" customWidth="1"/>
    <col min="16136" max="16136" width="22" style="2" customWidth="1"/>
    <col min="16137" max="16137" width="15.140625" style="2" bestFit="1" customWidth="1"/>
    <col min="16138" max="16138" width="16.5703125" style="2" bestFit="1" customWidth="1"/>
    <col min="16139" max="16140" width="10.85546875" style="2" bestFit="1" customWidth="1"/>
    <col min="16141" max="16384" width="9.140625" style="2"/>
  </cols>
  <sheetData>
    <row r="1" spans="2:10" hidden="1" x14ac:dyDescent="0.25">
      <c r="B1" s="316" t="s">
        <v>0</v>
      </c>
      <c r="C1" s="317"/>
      <c r="D1" s="317"/>
      <c r="E1" s="317"/>
      <c r="F1" s="317"/>
      <c r="G1" s="317"/>
      <c r="H1" s="318"/>
    </row>
    <row r="2" spans="2:10" hidden="1" x14ac:dyDescent="0.25">
      <c r="B2" s="319" t="s">
        <v>1</v>
      </c>
      <c r="C2" s="320"/>
      <c r="D2" s="320"/>
      <c r="E2" s="320"/>
      <c r="F2" s="320"/>
      <c r="G2" s="320"/>
      <c r="H2" s="321"/>
    </row>
    <row r="3" spans="2:10" x14ac:dyDescent="0.25">
      <c r="B3" s="4" t="s">
        <v>2</v>
      </c>
      <c r="C3" s="5"/>
      <c r="D3" s="6"/>
      <c r="E3" s="7"/>
      <c r="F3" s="7"/>
      <c r="G3" s="7"/>
      <c r="H3" s="8"/>
    </row>
    <row r="4" spans="2:10" x14ac:dyDescent="0.25">
      <c r="B4" s="4" t="s">
        <v>641</v>
      </c>
      <c r="C4" s="5"/>
      <c r="D4" s="9"/>
      <c r="E4" s="5"/>
      <c r="F4" s="5"/>
      <c r="G4" s="5"/>
      <c r="H4" s="10"/>
    </row>
    <row r="5" spans="2:10" x14ac:dyDescent="0.25">
      <c r="B5" s="4" t="s">
        <v>4</v>
      </c>
      <c r="C5" s="11"/>
      <c r="D5" s="12"/>
      <c r="E5" s="11"/>
      <c r="F5" s="11"/>
      <c r="G5" s="11"/>
      <c r="H5" s="13"/>
    </row>
    <row r="6" spans="2:10" x14ac:dyDescent="0.25">
      <c r="B6" s="4"/>
      <c r="C6" s="11"/>
      <c r="D6" s="12"/>
      <c r="E6" s="11"/>
      <c r="F6" s="11"/>
      <c r="G6" s="11"/>
      <c r="H6" s="13"/>
    </row>
    <row r="7" spans="2:10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</row>
    <row r="8" spans="2:10" x14ac:dyDescent="0.25">
      <c r="B8" s="27" t="s">
        <v>12</v>
      </c>
      <c r="C8" s="45"/>
      <c r="D8" s="76"/>
      <c r="E8" s="47"/>
      <c r="F8" s="48"/>
      <c r="G8" s="48"/>
      <c r="H8" s="23"/>
    </row>
    <row r="9" spans="2:10" x14ac:dyDescent="0.25">
      <c r="B9" s="27" t="s">
        <v>13</v>
      </c>
      <c r="C9" s="45"/>
      <c r="D9" s="76"/>
      <c r="E9" s="47"/>
      <c r="F9" s="48"/>
      <c r="G9" s="48"/>
      <c r="H9" s="41"/>
    </row>
    <row r="10" spans="2:10" x14ac:dyDescent="0.25">
      <c r="B10" s="27" t="s">
        <v>14</v>
      </c>
      <c r="C10" s="45"/>
      <c r="D10" s="77"/>
      <c r="E10" s="47"/>
      <c r="F10" s="48"/>
      <c r="G10" s="48"/>
      <c r="H10" s="41"/>
      <c r="J10" s="1"/>
    </row>
    <row r="11" spans="2:10" x14ac:dyDescent="0.25">
      <c r="B11" s="45" t="s">
        <v>642</v>
      </c>
      <c r="C11" s="45" t="s">
        <v>16</v>
      </c>
      <c r="D11" s="77">
        <v>3569</v>
      </c>
      <c r="E11" s="47">
        <v>37388.57</v>
      </c>
      <c r="F11" s="48">
        <v>3.91</v>
      </c>
      <c r="G11" s="48">
        <v>6.94</v>
      </c>
      <c r="H11" s="41" t="s">
        <v>643</v>
      </c>
      <c r="J11" s="1"/>
    </row>
    <row r="12" spans="2:10" x14ac:dyDescent="0.25">
      <c r="B12" s="45" t="s">
        <v>644</v>
      </c>
      <c r="C12" s="45" t="s">
        <v>16</v>
      </c>
      <c r="D12" s="77">
        <v>3400</v>
      </c>
      <c r="E12" s="47">
        <v>36226.15</v>
      </c>
      <c r="F12" s="48">
        <v>3.79</v>
      </c>
      <c r="G12" s="48">
        <v>6.8598999999999997</v>
      </c>
      <c r="H12" s="41" t="s">
        <v>645</v>
      </c>
      <c r="J12" s="1"/>
    </row>
    <row r="13" spans="2:10" x14ac:dyDescent="0.25">
      <c r="B13" s="45" t="s">
        <v>646</v>
      </c>
      <c r="C13" s="45" t="s">
        <v>16</v>
      </c>
      <c r="D13" s="77">
        <v>3200</v>
      </c>
      <c r="E13" s="47">
        <v>35913.08</v>
      </c>
      <c r="F13" s="48">
        <v>3.76</v>
      </c>
      <c r="G13" s="48">
        <v>6.8398000000000003</v>
      </c>
      <c r="H13" s="41" t="s">
        <v>647</v>
      </c>
      <c r="J13" s="1"/>
    </row>
    <row r="14" spans="2:10" x14ac:dyDescent="0.25">
      <c r="B14" s="45" t="s">
        <v>648</v>
      </c>
      <c r="C14" s="45" t="s">
        <v>16</v>
      </c>
      <c r="D14" s="77">
        <v>3300</v>
      </c>
      <c r="E14" s="47">
        <v>35153.61</v>
      </c>
      <c r="F14" s="48">
        <v>3.68</v>
      </c>
      <c r="G14" s="48">
        <v>6.9950000000000001</v>
      </c>
      <c r="H14" s="41" t="s">
        <v>649</v>
      </c>
      <c r="J14" s="1"/>
    </row>
    <row r="15" spans="2:10" x14ac:dyDescent="0.25">
      <c r="B15" s="45" t="s">
        <v>650</v>
      </c>
      <c r="C15" s="45" t="s">
        <v>16</v>
      </c>
      <c r="D15" s="77">
        <v>3000</v>
      </c>
      <c r="E15" s="47">
        <v>30673.95</v>
      </c>
      <c r="F15" s="48">
        <v>3.21</v>
      </c>
      <c r="G15" s="48">
        <v>7.0549999999999997</v>
      </c>
      <c r="H15" s="41" t="s">
        <v>651</v>
      </c>
      <c r="J15" s="1"/>
    </row>
    <row r="16" spans="2:10" x14ac:dyDescent="0.25">
      <c r="B16" s="45" t="s">
        <v>291</v>
      </c>
      <c r="C16" s="45" t="s">
        <v>16</v>
      </c>
      <c r="D16" s="77">
        <v>2450</v>
      </c>
      <c r="E16" s="47">
        <v>26607.54</v>
      </c>
      <c r="F16" s="48">
        <v>2.78</v>
      </c>
      <c r="G16" s="48">
        <v>6.9749999999999996</v>
      </c>
      <c r="H16" s="41" t="s">
        <v>292</v>
      </c>
      <c r="J16" s="1"/>
    </row>
    <row r="17" spans="2:10" x14ac:dyDescent="0.25">
      <c r="B17" s="45" t="s">
        <v>652</v>
      </c>
      <c r="C17" s="45" t="s">
        <v>250</v>
      </c>
      <c r="D17" s="77">
        <v>2550</v>
      </c>
      <c r="E17" s="47">
        <v>26247.62</v>
      </c>
      <c r="F17" s="48">
        <v>2.74</v>
      </c>
      <c r="G17" s="48">
        <v>7.07</v>
      </c>
      <c r="H17" s="41" t="s">
        <v>653</v>
      </c>
      <c r="J17" s="1"/>
    </row>
    <row r="18" spans="2:10" x14ac:dyDescent="0.25">
      <c r="B18" s="45" t="s">
        <v>654</v>
      </c>
      <c r="C18" s="45" t="s">
        <v>31</v>
      </c>
      <c r="D18" s="77">
        <v>2500</v>
      </c>
      <c r="E18" s="47">
        <v>24850.560000000001</v>
      </c>
      <c r="F18" s="48">
        <v>2.6</v>
      </c>
      <c r="G18" s="48">
        <v>7.0136999999999992</v>
      </c>
      <c r="H18" s="41" t="s">
        <v>655</v>
      </c>
      <c r="J18" s="1"/>
    </row>
    <row r="19" spans="2:10" x14ac:dyDescent="0.25">
      <c r="B19" s="45" t="s">
        <v>656</v>
      </c>
      <c r="C19" s="45" t="s">
        <v>16</v>
      </c>
      <c r="D19" s="77">
        <v>2250</v>
      </c>
      <c r="E19" s="47">
        <v>24136.18</v>
      </c>
      <c r="F19" s="48">
        <v>2.52</v>
      </c>
      <c r="G19" s="48">
        <v>6.3949999999999996</v>
      </c>
      <c r="H19" s="41" t="s">
        <v>657</v>
      </c>
      <c r="J19" s="1"/>
    </row>
    <row r="20" spans="2:10" x14ac:dyDescent="0.25">
      <c r="B20" s="45" t="s">
        <v>658</v>
      </c>
      <c r="C20" s="45" t="s">
        <v>16</v>
      </c>
      <c r="D20" s="77">
        <v>2200</v>
      </c>
      <c r="E20" s="47">
        <v>23533.03</v>
      </c>
      <c r="F20" s="48">
        <v>2.46</v>
      </c>
      <c r="G20" s="48">
        <v>6.9950000000000001</v>
      </c>
      <c r="H20" s="41" t="s">
        <v>659</v>
      </c>
      <c r="J20" s="1"/>
    </row>
    <row r="21" spans="2:10" x14ac:dyDescent="0.25">
      <c r="B21" s="45" t="s">
        <v>660</v>
      </c>
      <c r="C21" s="45" t="s">
        <v>16</v>
      </c>
      <c r="D21" s="77">
        <v>2000</v>
      </c>
      <c r="E21" s="47">
        <v>21086.51</v>
      </c>
      <c r="F21" s="48">
        <v>2.2000000000000002</v>
      </c>
      <c r="G21" s="48">
        <v>6.9978999999999996</v>
      </c>
      <c r="H21" s="41" t="s">
        <v>661</v>
      </c>
      <c r="J21" s="1"/>
    </row>
    <row r="22" spans="2:10" x14ac:dyDescent="0.25">
      <c r="B22" s="45" t="s">
        <v>500</v>
      </c>
      <c r="C22" s="45" t="s">
        <v>16</v>
      </c>
      <c r="D22" s="77">
        <v>2000</v>
      </c>
      <c r="E22" s="47">
        <v>19883.91</v>
      </c>
      <c r="F22" s="48">
        <v>2.08</v>
      </c>
      <c r="G22" s="48">
        <v>6.9749999999999996</v>
      </c>
      <c r="H22" s="41" t="s">
        <v>501</v>
      </c>
      <c r="J22" s="1"/>
    </row>
    <row r="23" spans="2:10" x14ac:dyDescent="0.25">
      <c r="B23" s="45" t="s">
        <v>662</v>
      </c>
      <c r="C23" s="45" t="s">
        <v>31</v>
      </c>
      <c r="D23" s="77">
        <v>1650</v>
      </c>
      <c r="E23" s="47">
        <v>18435.88</v>
      </c>
      <c r="F23" s="48">
        <v>1.93</v>
      </c>
      <c r="G23" s="48">
        <v>6.99</v>
      </c>
      <c r="H23" s="41" t="s">
        <v>663</v>
      </c>
      <c r="J23" s="1"/>
    </row>
    <row r="24" spans="2:10" x14ac:dyDescent="0.25">
      <c r="B24" s="45" t="s">
        <v>664</v>
      </c>
      <c r="C24" s="45" t="s">
        <v>16</v>
      </c>
      <c r="D24" s="77">
        <v>1650</v>
      </c>
      <c r="E24" s="47">
        <v>18236.259999999998</v>
      </c>
      <c r="F24" s="48">
        <v>1.91</v>
      </c>
      <c r="G24" s="48">
        <v>6.370000000000001</v>
      </c>
      <c r="H24" s="41" t="s">
        <v>665</v>
      </c>
      <c r="J24" s="1"/>
    </row>
    <row r="25" spans="2:10" x14ac:dyDescent="0.25">
      <c r="B25" s="45" t="s">
        <v>666</v>
      </c>
      <c r="C25" s="45" t="s">
        <v>16</v>
      </c>
      <c r="D25" s="77">
        <v>1600</v>
      </c>
      <c r="E25" s="47">
        <v>17301.21</v>
      </c>
      <c r="F25" s="48">
        <v>1.81</v>
      </c>
      <c r="G25" s="48">
        <v>6.8598999999999997</v>
      </c>
      <c r="H25" s="41" t="s">
        <v>667</v>
      </c>
      <c r="J25" s="1"/>
    </row>
    <row r="26" spans="2:10" x14ac:dyDescent="0.25">
      <c r="B26" s="45" t="s">
        <v>668</v>
      </c>
      <c r="C26" s="45" t="s">
        <v>16</v>
      </c>
      <c r="D26" s="77">
        <v>1466</v>
      </c>
      <c r="E26" s="47">
        <v>16882.849999999999</v>
      </c>
      <c r="F26" s="48">
        <v>1.77</v>
      </c>
      <c r="G26" s="48">
        <v>7.1</v>
      </c>
      <c r="H26" s="41" t="s">
        <v>669</v>
      </c>
      <c r="J26" s="1"/>
    </row>
    <row r="27" spans="2:10" x14ac:dyDescent="0.25">
      <c r="B27" s="45" t="s">
        <v>670</v>
      </c>
      <c r="C27" s="45" t="s">
        <v>16</v>
      </c>
      <c r="D27" s="77">
        <v>1450</v>
      </c>
      <c r="E27" s="47">
        <v>16526.439999999999</v>
      </c>
      <c r="F27" s="48">
        <v>1.73</v>
      </c>
      <c r="G27" s="48">
        <v>6.9950000000000001</v>
      </c>
      <c r="H27" s="41" t="s">
        <v>671</v>
      </c>
      <c r="J27" s="1"/>
    </row>
    <row r="28" spans="2:10" x14ac:dyDescent="0.25">
      <c r="B28" s="45" t="s">
        <v>672</v>
      </c>
      <c r="C28" s="45" t="s">
        <v>250</v>
      </c>
      <c r="D28" s="77">
        <v>1550</v>
      </c>
      <c r="E28" s="47">
        <v>16169.06</v>
      </c>
      <c r="F28" s="48">
        <v>1.69</v>
      </c>
      <c r="G28" s="48">
        <v>7.07</v>
      </c>
      <c r="H28" s="41" t="s">
        <v>673</v>
      </c>
      <c r="J28" s="1"/>
    </row>
    <row r="29" spans="2:10" x14ac:dyDescent="0.25">
      <c r="B29" s="45" t="s">
        <v>674</v>
      </c>
      <c r="C29" s="45" t="s">
        <v>16</v>
      </c>
      <c r="D29" s="77">
        <v>1100</v>
      </c>
      <c r="E29" s="47">
        <v>12183.18</v>
      </c>
      <c r="F29" s="48">
        <v>1.27</v>
      </c>
      <c r="G29" s="48">
        <v>7.0108999999999995</v>
      </c>
      <c r="H29" s="41" t="s">
        <v>675</v>
      </c>
      <c r="J29" s="1"/>
    </row>
    <row r="30" spans="2:10" x14ac:dyDescent="0.25">
      <c r="B30" s="45" t="s">
        <v>676</v>
      </c>
      <c r="C30" s="45" t="s">
        <v>16</v>
      </c>
      <c r="D30" s="77">
        <v>1100</v>
      </c>
      <c r="E30" s="47">
        <v>11441.18</v>
      </c>
      <c r="F30" s="48">
        <v>1.2</v>
      </c>
      <c r="G30" s="48">
        <v>7.0900000000000007</v>
      </c>
      <c r="H30" s="41" t="s">
        <v>677</v>
      </c>
      <c r="J30" s="1"/>
    </row>
    <row r="31" spans="2:10" x14ac:dyDescent="0.25">
      <c r="B31" s="45" t="s">
        <v>61</v>
      </c>
      <c r="C31" s="45" t="s">
        <v>16</v>
      </c>
      <c r="D31" s="77">
        <v>1050</v>
      </c>
      <c r="E31" s="47">
        <v>11202.7</v>
      </c>
      <c r="F31" s="48">
        <v>1.17</v>
      </c>
      <c r="G31" s="48">
        <v>6.4748999999999999</v>
      </c>
      <c r="H31" s="41" t="s">
        <v>62</v>
      </c>
      <c r="J31" s="1"/>
    </row>
    <row r="32" spans="2:10" x14ac:dyDescent="0.25">
      <c r="B32" s="45" t="s">
        <v>678</v>
      </c>
      <c r="C32" s="45" t="s">
        <v>31</v>
      </c>
      <c r="D32" s="77">
        <v>950</v>
      </c>
      <c r="E32" s="47">
        <v>10572.03</v>
      </c>
      <c r="F32" s="48">
        <v>1.1100000000000001</v>
      </c>
      <c r="G32" s="48">
        <v>6.99</v>
      </c>
      <c r="H32" s="41" t="s">
        <v>679</v>
      </c>
      <c r="J32" s="1"/>
    </row>
    <row r="33" spans="2:10" x14ac:dyDescent="0.25">
      <c r="B33" s="45" t="s">
        <v>680</v>
      </c>
      <c r="C33" s="45" t="s">
        <v>16</v>
      </c>
      <c r="D33" s="77">
        <v>750</v>
      </c>
      <c r="E33" s="47">
        <v>8302.02</v>
      </c>
      <c r="F33" s="48">
        <v>0.87</v>
      </c>
      <c r="G33" s="48">
        <v>6.97</v>
      </c>
      <c r="H33" s="41" t="s">
        <v>681</v>
      </c>
      <c r="J33" s="1"/>
    </row>
    <row r="34" spans="2:10" x14ac:dyDescent="0.25">
      <c r="B34" s="45" t="s">
        <v>682</v>
      </c>
      <c r="C34" s="45" t="s">
        <v>16</v>
      </c>
      <c r="D34" s="77">
        <v>750</v>
      </c>
      <c r="E34" s="47">
        <v>8323.56</v>
      </c>
      <c r="F34" s="48">
        <v>0.87</v>
      </c>
      <c r="G34" s="48">
        <v>6.9449999999999994</v>
      </c>
      <c r="H34" s="41" t="s">
        <v>683</v>
      </c>
      <c r="J34" s="1"/>
    </row>
    <row r="35" spans="2:10" x14ac:dyDescent="0.25">
      <c r="B35" s="45" t="s">
        <v>528</v>
      </c>
      <c r="C35" s="45" t="s">
        <v>16</v>
      </c>
      <c r="D35" s="77">
        <v>729</v>
      </c>
      <c r="E35" s="47">
        <v>8008.31</v>
      </c>
      <c r="F35" s="48">
        <v>0.84</v>
      </c>
      <c r="G35" s="48">
        <v>6.9977999999999998</v>
      </c>
      <c r="H35" s="41" t="s">
        <v>529</v>
      </c>
      <c r="J35" s="1"/>
    </row>
    <row r="36" spans="2:10" x14ac:dyDescent="0.25">
      <c r="B36" s="45" t="s">
        <v>684</v>
      </c>
      <c r="C36" s="45" t="s">
        <v>16</v>
      </c>
      <c r="D36" s="77">
        <v>750</v>
      </c>
      <c r="E36" s="47">
        <v>8045.76</v>
      </c>
      <c r="F36" s="48">
        <v>0.84</v>
      </c>
      <c r="G36" s="48">
        <v>7.07</v>
      </c>
      <c r="H36" s="41" t="s">
        <v>685</v>
      </c>
      <c r="J36" s="1"/>
    </row>
    <row r="37" spans="2:10" x14ac:dyDescent="0.25">
      <c r="B37" s="45" t="s">
        <v>686</v>
      </c>
      <c r="C37" s="45" t="s">
        <v>250</v>
      </c>
      <c r="D37" s="77">
        <v>750</v>
      </c>
      <c r="E37" s="47">
        <v>7667.66</v>
      </c>
      <c r="F37" s="48">
        <v>0.8</v>
      </c>
      <c r="G37" s="48">
        <v>7.07</v>
      </c>
      <c r="H37" s="41" t="s">
        <v>687</v>
      </c>
      <c r="J37" s="1"/>
    </row>
    <row r="38" spans="2:10" x14ac:dyDescent="0.25">
      <c r="B38" s="45" t="s">
        <v>688</v>
      </c>
      <c r="C38" s="45" t="s">
        <v>31</v>
      </c>
      <c r="D38" s="77">
        <v>600</v>
      </c>
      <c r="E38" s="47">
        <v>6575.26</v>
      </c>
      <c r="F38" s="48">
        <v>0.69</v>
      </c>
      <c r="G38" s="48">
        <v>6.9977999999999998</v>
      </c>
      <c r="H38" s="41" t="s">
        <v>689</v>
      </c>
      <c r="J38" s="1"/>
    </row>
    <row r="39" spans="2:10" x14ac:dyDescent="0.25">
      <c r="B39" s="45" t="s">
        <v>690</v>
      </c>
      <c r="C39" s="45" t="s">
        <v>16</v>
      </c>
      <c r="D39" s="77">
        <v>600</v>
      </c>
      <c r="E39" s="47">
        <v>6461.73</v>
      </c>
      <c r="F39" s="48">
        <v>0.68</v>
      </c>
      <c r="G39" s="48">
        <v>7.1</v>
      </c>
      <c r="H39" s="41" t="s">
        <v>691</v>
      </c>
      <c r="J39" s="1"/>
    </row>
    <row r="40" spans="2:10" x14ac:dyDescent="0.25">
      <c r="B40" s="45" t="s">
        <v>692</v>
      </c>
      <c r="C40" s="45" t="s">
        <v>16</v>
      </c>
      <c r="D40" s="77">
        <v>575</v>
      </c>
      <c r="E40" s="47">
        <v>6377.42</v>
      </c>
      <c r="F40" s="48">
        <v>0.67</v>
      </c>
      <c r="G40" s="48">
        <v>6.8650000000000002</v>
      </c>
      <c r="H40" s="41" t="s">
        <v>693</v>
      </c>
      <c r="J40" s="1"/>
    </row>
    <row r="41" spans="2:10" x14ac:dyDescent="0.25">
      <c r="B41" s="45" t="s">
        <v>694</v>
      </c>
      <c r="C41" s="45" t="s">
        <v>16</v>
      </c>
      <c r="D41" s="77">
        <v>548</v>
      </c>
      <c r="E41" s="47">
        <v>5966.56</v>
      </c>
      <c r="F41" s="48">
        <v>0.62</v>
      </c>
      <c r="G41" s="48">
        <v>6.9977999999999998</v>
      </c>
      <c r="H41" s="41" t="s">
        <v>695</v>
      </c>
      <c r="J41" s="1"/>
    </row>
    <row r="42" spans="2:10" x14ac:dyDescent="0.25">
      <c r="B42" s="45" t="s">
        <v>696</v>
      </c>
      <c r="C42" s="45" t="s">
        <v>16</v>
      </c>
      <c r="D42" s="77">
        <v>500</v>
      </c>
      <c r="E42" s="47">
        <v>5501.9</v>
      </c>
      <c r="F42" s="48">
        <v>0.57999999999999996</v>
      </c>
      <c r="G42" s="48">
        <v>6.97</v>
      </c>
      <c r="H42" s="41" t="s">
        <v>697</v>
      </c>
      <c r="J42" s="1"/>
    </row>
    <row r="43" spans="2:10" x14ac:dyDescent="0.25">
      <c r="B43" s="45" t="s">
        <v>698</v>
      </c>
      <c r="C43" s="45" t="s">
        <v>31</v>
      </c>
      <c r="D43" s="77">
        <v>500</v>
      </c>
      <c r="E43" s="47">
        <v>5523.06</v>
      </c>
      <c r="F43" s="48">
        <v>0.57999999999999996</v>
      </c>
      <c r="G43" s="48">
        <v>6.8849999999999998</v>
      </c>
      <c r="H43" s="41" t="s">
        <v>699</v>
      </c>
      <c r="J43" s="1"/>
    </row>
    <row r="44" spans="2:10" x14ac:dyDescent="0.25">
      <c r="B44" s="45" t="s">
        <v>700</v>
      </c>
      <c r="C44" s="45" t="s">
        <v>16</v>
      </c>
      <c r="D44" s="77">
        <v>500</v>
      </c>
      <c r="E44" s="47">
        <v>5458.36</v>
      </c>
      <c r="F44" s="48">
        <v>0.56999999999999995</v>
      </c>
      <c r="G44" s="48">
        <v>6.9950000000000001</v>
      </c>
      <c r="H44" s="41" t="s">
        <v>701</v>
      </c>
      <c r="J44" s="1"/>
    </row>
    <row r="45" spans="2:10" x14ac:dyDescent="0.25">
      <c r="B45" s="45" t="s">
        <v>702</v>
      </c>
      <c r="C45" s="45" t="s">
        <v>703</v>
      </c>
      <c r="D45" s="77">
        <v>450</v>
      </c>
      <c r="E45" s="47">
        <v>5327.62</v>
      </c>
      <c r="F45" s="48">
        <v>0.56000000000000005</v>
      </c>
      <c r="G45" s="48">
        <v>7.0774999999999988</v>
      </c>
      <c r="H45" s="41" t="s">
        <v>704</v>
      </c>
      <c r="J45" s="1"/>
    </row>
    <row r="46" spans="2:10" x14ac:dyDescent="0.25">
      <c r="B46" s="45" t="s">
        <v>293</v>
      </c>
      <c r="C46" s="45" t="s">
        <v>74</v>
      </c>
      <c r="D46" s="77">
        <v>550</v>
      </c>
      <c r="E46" s="47">
        <v>5370.59</v>
      </c>
      <c r="F46" s="48">
        <v>0.56000000000000005</v>
      </c>
      <c r="G46" s="48">
        <v>7.07</v>
      </c>
      <c r="H46" s="41" t="s">
        <v>294</v>
      </c>
      <c r="J46" s="1"/>
    </row>
    <row r="47" spans="2:10" x14ac:dyDescent="0.25">
      <c r="B47" s="45" t="s">
        <v>705</v>
      </c>
      <c r="C47" s="45" t="s">
        <v>16</v>
      </c>
      <c r="D47" s="77">
        <v>500</v>
      </c>
      <c r="E47" s="47">
        <v>5318.17</v>
      </c>
      <c r="F47" s="48">
        <v>0.56000000000000005</v>
      </c>
      <c r="G47" s="48">
        <v>6.9198999999999993</v>
      </c>
      <c r="H47" s="41" t="s">
        <v>706</v>
      </c>
      <c r="J47" s="1"/>
    </row>
    <row r="48" spans="2:10" x14ac:dyDescent="0.25">
      <c r="B48" s="45" t="s">
        <v>707</v>
      </c>
      <c r="C48" s="45" t="s">
        <v>31</v>
      </c>
      <c r="D48" s="77">
        <v>500</v>
      </c>
      <c r="E48" s="47">
        <v>5066.54</v>
      </c>
      <c r="F48" s="48">
        <v>0.53</v>
      </c>
      <c r="G48" s="48">
        <v>6.9899000000000004</v>
      </c>
      <c r="H48" s="41" t="s">
        <v>708</v>
      </c>
      <c r="J48" s="1"/>
    </row>
    <row r="49" spans="2:13" x14ac:dyDescent="0.25">
      <c r="B49" s="45" t="s">
        <v>709</v>
      </c>
      <c r="C49" s="45" t="s">
        <v>74</v>
      </c>
      <c r="D49" s="77">
        <v>500</v>
      </c>
      <c r="E49" s="47">
        <v>4885.37</v>
      </c>
      <c r="F49" s="48">
        <v>0.51</v>
      </c>
      <c r="G49" s="48">
        <v>7.07</v>
      </c>
      <c r="H49" s="41" t="s">
        <v>710</v>
      </c>
      <c r="J49" s="1"/>
    </row>
    <row r="50" spans="2:13" x14ac:dyDescent="0.25">
      <c r="B50" s="45" t="s">
        <v>711</v>
      </c>
      <c r="C50" s="45" t="s">
        <v>74</v>
      </c>
      <c r="D50" s="77">
        <v>450</v>
      </c>
      <c r="E50" s="47">
        <v>4398.22</v>
      </c>
      <c r="F50" s="48">
        <v>0.46</v>
      </c>
      <c r="G50" s="48">
        <v>7.07</v>
      </c>
      <c r="H50" s="41" t="s">
        <v>712</v>
      </c>
      <c r="J50" s="1"/>
    </row>
    <row r="51" spans="2:13" x14ac:dyDescent="0.25">
      <c r="B51" s="45" t="s">
        <v>713</v>
      </c>
      <c r="C51" s="45" t="s">
        <v>16</v>
      </c>
      <c r="D51" s="77">
        <v>400</v>
      </c>
      <c r="E51" s="47">
        <v>4329.9799999999996</v>
      </c>
      <c r="F51" s="48">
        <v>0.45</v>
      </c>
      <c r="G51" s="48">
        <v>6.4497999999999998</v>
      </c>
      <c r="H51" s="41" t="s">
        <v>714</v>
      </c>
      <c r="J51" s="1"/>
    </row>
    <row r="52" spans="2:13" x14ac:dyDescent="0.25">
      <c r="B52" s="45" t="s">
        <v>715</v>
      </c>
      <c r="C52" s="45" t="s">
        <v>16</v>
      </c>
      <c r="D52" s="77">
        <v>350</v>
      </c>
      <c r="E52" s="47">
        <v>3940.82</v>
      </c>
      <c r="F52" s="48">
        <v>0.41</v>
      </c>
      <c r="G52" s="48">
        <v>6.9673999999999996</v>
      </c>
      <c r="H52" s="41" t="s">
        <v>716</v>
      </c>
      <c r="J52" s="1"/>
    </row>
    <row r="53" spans="2:13" x14ac:dyDescent="0.25">
      <c r="B53" s="45" t="s">
        <v>717</v>
      </c>
      <c r="C53" s="45" t="s">
        <v>16</v>
      </c>
      <c r="D53" s="77">
        <v>350</v>
      </c>
      <c r="E53" s="47">
        <v>3947.34</v>
      </c>
      <c r="F53" s="48">
        <v>0.41</v>
      </c>
      <c r="G53" s="48">
        <v>6.97</v>
      </c>
      <c r="H53" s="41" t="s">
        <v>718</v>
      </c>
      <c r="J53" s="1"/>
    </row>
    <row r="54" spans="2:13" x14ac:dyDescent="0.25">
      <c r="B54" s="45" t="s">
        <v>719</v>
      </c>
      <c r="C54" s="45" t="s">
        <v>16</v>
      </c>
      <c r="D54" s="77">
        <v>300</v>
      </c>
      <c r="E54" s="47">
        <v>3312.87</v>
      </c>
      <c r="F54" s="48">
        <v>0.35</v>
      </c>
      <c r="G54" s="48">
        <v>6.83</v>
      </c>
      <c r="H54" s="41" t="s">
        <v>720</v>
      </c>
      <c r="J54" s="1"/>
    </row>
    <row r="55" spans="2:13" x14ac:dyDescent="0.25">
      <c r="B55" s="45" t="s">
        <v>721</v>
      </c>
      <c r="C55" s="45" t="s">
        <v>16</v>
      </c>
      <c r="D55" s="77">
        <v>270</v>
      </c>
      <c r="E55" s="47">
        <v>2994.97</v>
      </c>
      <c r="F55" s="48">
        <v>0.31</v>
      </c>
      <c r="G55" s="48">
        <v>6.3765000000000001</v>
      </c>
      <c r="H55" s="41" t="s">
        <v>722</v>
      </c>
      <c r="J55" s="1"/>
    </row>
    <row r="56" spans="2:13" x14ac:dyDescent="0.25">
      <c r="B56" s="45" t="s">
        <v>723</v>
      </c>
      <c r="C56" s="45" t="s">
        <v>250</v>
      </c>
      <c r="D56" s="77">
        <v>250</v>
      </c>
      <c r="E56" s="47">
        <v>2782.6</v>
      </c>
      <c r="F56" s="48">
        <v>0.28999999999999998</v>
      </c>
      <c r="G56" s="48">
        <v>6.9581999999999988</v>
      </c>
      <c r="H56" s="41" t="s">
        <v>724</v>
      </c>
      <c r="J56" s="1"/>
    </row>
    <row r="57" spans="2:13" x14ac:dyDescent="0.25">
      <c r="B57" s="45" t="s">
        <v>30</v>
      </c>
      <c r="C57" s="45" t="s">
        <v>31</v>
      </c>
      <c r="D57" s="77">
        <v>250</v>
      </c>
      <c r="E57" s="47">
        <v>2742.78</v>
      </c>
      <c r="F57" s="48">
        <v>0.28999999999999998</v>
      </c>
      <c r="G57" s="48">
        <v>6.4849000000000006</v>
      </c>
      <c r="H57" s="41" t="s">
        <v>32</v>
      </c>
      <c r="J57" s="1"/>
    </row>
    <row r="58" spans="2:13" x14ac:dyDescent="0.25">
      <c r="B58" s="45" t="s">
        <v>28</v>
      </c>
      <c r="C58" s="45" t="s">
        <v>16</v>
      </c>
      <c r="D58" s="77">
        <v>250</v>
      </c>
      <c r="E58" s="47">
        <v>2762.18</v>
      </c>
      <c r="F58" s="48">
        <v>0.28999999999999998</v>
      </c>
      <c r="G58" s="48">
        <v>6.4598000000000004</v>
      </c>
      <c r="H58" s="41" t="s">
        <v>29</v>
      </c>
      <c r="J58" s="1"/>
    </row>
    <row r="59" spans="2:13" x14ac:dyDescent="0.25">
      <c r="B59" s="45" t="s">
        <v>725</v>
      </c>
      <c r="C59" s="45" t="s">
        <v>16</v>
      </c>
      <c r="D59" s="77">
        <v>250</v>
      </c>
      <c r="E59" s="47">
        <v>2695.45</v>
      </c>
      <c r="F59" s="48">
        <v>0.28000000000000003</v>
      </c>
      <c r="G59" s="48">
        <v>7.2349999999999994</v>
      </c>
      <c r="H59" s="41" t="s">
        <v>726</v>
      </c>
      <c r="J59" s="1"/>
    </row>
    <row r="60" spans="2:13" x14ac:dyDescent="0.25">
      <c r="B60" s="45" t="s">
        <v>727</v>
      </c>
      <c r="C60" s="45" t="s">
        <v>31</v>
      </c>
      <c r="D60" s="77">
        <v>200</v>
      </c>
      <c r="E60" s="47">
        <v>2268.37</v>
      </c>
      <c r="F60" s="48">
        <v>0.24</v>
      </c>
      <c r="G60" s="48">
        <v>6.99</v>
      </c>
      <c r="H60" s="41" t="s">
        <v>728</v>
      </c>
      <c r="J60" s="1"/>
    </row>
    <row r="61" spans="2:13" x14ac:dyDescent="0.25">
      <c r="B61" s="45" t="s">
        <v>729</v>
      </c>
      <c r="C61" s="45" t="s">
        <v>16</v>
      </c>
      <c r="D61" s="77">
        <v>200</v>
      </c>
      <c r="E61" s="47">
        <v>2219.0100000000002</v>
      </c>
      <c r="F61" s="48">
        <v>0.23</v>
      </c>
      <c r="G61" s="48">
        <v>6.9977999999999998</v>
      </c>
      <c r="H61" s="41" t="s">
        <v>730</v>
      </c>
      <c r="J61" s="1"/>
    </row>
    <row r="62" spans="2:13" x14ac:dyDescent="0.25">
      <c r="B62" s="45" t="s">
        <v>731</v>
      </c>
      <c r="C62" s="45" t="s">
        <v>16</v>
      </c>
      <c r="D62" s="77">
        <v>203</v>
      </c>
      <c r="E62" s="47">
        <v>2242.46</v>
      </c>
      <c r="F62" s="61">
        <v>0.23</v>
      </c>
      <c r="G62" s="48">
        <v>6.845699999999999</v>
      </c>
      <c r="H62" s="41" t="s">
        <v>732</v>
      </c>
      <c r="J62" s="18"/>
      <c r="K62" s="18"/>
      <c r="M62" s="78"/>
    </row>
    <row r="63" spans="2:13" x14ac:dyDescent="0.25">
      <c r="B63" s="45" t="s">
        <v>733</v>
      </c>
      <c r="C63" s="45" t="s">
        <v>16</v>
      </c>
      <c r="D63" s="77">
        <v>180</v>
      </c>
      <c r="E63" s="47">
        <v>2008.72</v>
      </c>
      <c r="F63" s="61">
        <v>0.21</v>
      </c>
      <c r="G63" s="48">
        <v>6.3974999999999991</v>
      </c>
      <c r="H63" s="41" t="s">
        <v>734</v>
      </c>
      <c r="J63" s="171"/>
      <c r="K63" s="156"/>
      <c r="M63" s="78"/>
    </row>
    <row r="64" spans="2:13" x14ac:dyDescent="0.25">
      <c r="B64" s="45" t="s">
        <v>735</v>
      </c>
      <c r="C64" s="45" t="s">
        <v>16</v>
      </c>
      <c r="D64" s="77">
        <v>150</v>
      </c>
      <c r="E64" s="47">
        <v>1611.42</v>
      </c>
      <c r="F64" s="61">
        <v>0.17</v>
      </c>
      <c r="G64" s="48">
        <v>6.9449999999999994</v>
      </c>
      <c r="H64" s="41" t="s">
        <v>736</v>
      </c>
      <c r="J64" s="171"/>
      <c r="K64" s="156"/>
      <c r="M64" s="78"/>
    </row>
    <row r="65" spans="2:13" x14ac:dyDescent="0.25">
      <c r="B65" s="45" t="s">
        <v>737</v>
      </c>
      <c r="C65" s="45" t="s">
        <v>16</v>
      </c>
      <c r="D65" s="77">
        <v>500</v>
      </c>
      <c r="E65" s="47">
        <v>1579.63</v>
      </c>
      <c r="F65" s="61">
        <v>0.17</v>
      </c>
      <c r="G65" s="48">
        <v>6.9198999999999993</v>
      </c>
      <c r="H65" s="41" t="s">
        <v>738</v>
      </c>
      <c r="J65" s="171"/>
      <c r="K65" s="156"/>
      <c r="M65" s="78"/>
    </row>
    <row r="66" spans="2:13" x14ac:dyDescent="0.25">
      <c r="B66" s="45" t="s">
        <v>739</v>
      </c>
      <c r="C66" s="45" t="s">
        <v>703</v>
      </c>
      <c r="D66" s="77">
        <v>150</v>
      </c>
      <c r="E66" s="47">
        <v>1565.34</v>
      </c>
      <c r="F66" s="61">
        <v>0.16</v>
      </c>
      <c r="G66" s="48">
        <v>7.0749999999999993</v>
      </c>
      <c r="H66" s="41" t="s">
        <v>740</v>
      </c>
      <c r="J66" s="171"/>
      <c r="K66" s="156"/>
      <c r="M66" s="78"/>
    </row>
    <row r="67" spans="2:13" x14ac:dyDescent="0.25">
      <c r="B67" s="45" t="s">
        <v>741</v>
      </c>
      <c r="C67" s="45" t="s">
        <v>31</v>
      </c>
      <c r="D67" s="77">
        <v>1000</v>
      </c>
      <c r="E67" s="47">
        <v>1134.3800000000001</v>
      </c>
      <c r="F67" s="61">
        <v>0.12</v>
      </c>
      <c r="G67" s="48">
        <v>6.7698999999999998</v>
      </c>
      <c r="H67" s="41" t="s">
        <v>742</v>
      </c>
      <c r="J67" s="304"/>
      <c r="K67" s="305"/>
      <c r="M67" s="78"/>
    </row>
    <row r="68" spans="2:13" x14ac:dyDescent="0.25">
      <c r="B68" s="45" t="s">
        <v>743</v>
      </c>
      <c r="C68" s="45" t="s">
        <v>16</v>
      </c>
      <c r="D68" s="77">
        <v>100</v>
      </c>
      <c r="E68" s="47">
        <v>1100.53</v>
      </c>
      <c r="F68" s="61">
        <v>0.12</v>
      </c>
      <c r="G68" s="48">
        <v>6.7965999999999998</v>
      </c>
      <c r="H68" s="41" t="s">
        <v>744</v>
      </c>
      <c r="J68" s="304"/>
      <c r="K68" s="305"/>
      <c r="M68" s="78"/>
    </row>
    <row r="69" spans="2:13" x14ac:dyDescent="0.25">
      <c r="B69" s="45" t="s">
        <v>745</v>
      </c>
      <c r="C69" s="45" t="s">
        <v>16</v>
      </c>
      <c r="D69" s="77">
        <v>100</v>
      </c>
      <c r="E69" s="47">
        <v>1101.47</v>
      </c>
      <c r="F69" s="61">
        <v>0.12</v>
      </c>
      <c r="G69" s="48">
        <v>6.9426000000000005</v>
      </c>
      <c r="H69" s="41" t="s">
        <v>746</v>
      </c>
      <c r="J69" s="304"/>
      <c r="K69" s="305"/>
      <c r="M69" s="78"/>
    </row>
    <row r="70" spans="2:13" x14ac:dyDescent="0.25">
      <c r="B70" s="45" t="s">
        <v>747</v>
      </c>
      <c r="C70" s="45" t="s">
        <v>16</v>
      </c>
      <c r="D70" s="77">
        <v>100</v>
      </c>
      <c r="E70" s="47">
        <v>1139.69</v>
      </c>
      <c r="F70" s="61">
        <v>0.12</v>
      </c>
      <c r="G70" s="48">
        <v>6.9198999999999993</v>
      </c>
      <c r="H70" s="41" t="s">
        <v>748</v>
      </c>
      <c r="J70" s="304"/>
      <c r="K70" s="305"/>
      <c r="M70" s="78"/>
    </row>
    <row r="71" spans="2:13" x14ac:dyDescent="0.25">
      <c r="B71" s="45" t="s">
        <v>749</v>
      </c>
      <c r="C71" s="45" t="s">
        <v>16</v>
      </c>
      <c r="D71" s="77">
        <v>79</v>
      </c>
      <c r="E71" s="47">
        <v>884.04</v>
      </c>
      <c r="F71" s="61">
        <v>0.09</v>
      </c>
      <c r="G71" s="48">
        <v>7.0349999999999993</v>
      </c>
      <c r="H71" s="41" t="s">
        <v>750</v>
      </c>
      <c r="J71" s="304"/>
      <c r="K71" s="305"/>
      <c r="M71" s="78"/>
    </row>
    <row r="72" spans="2:13" x14ac:dyDescent="0.25">
      <c r="B72" s="45" t="s">
        <v>751</v>
      </c>
      <c r="C72" s="45" t="s">
        <v>16</v>
      </c>
      <c r="D72" s="77">
        <v>70</v>
      </c>
      <c r="E72" s="47">
        <v>791.69</v>
      </c>
      <c r="F72" s="61">
        <v>0.08</v>
      </c>
      <c r="G72" s="48">
        <v>7.0349999999999993</v>
      </c>
      <c r="H72" s="41" t="s">
        <v>752</v>
      </c>
      <c r="J72" s="304"/>
      <c r="K72" s="305"/>
      <c r="M72" s="78"/>
    </row>
    <row r="73" spans="2:13" x14ac:dyDescent="0.25">
      <c r="B73" s="45" t="s">
        <v>753</v>
      </c>
      <c r="C73" s="45" t="s">
        <v>16</v>
      </c>
      <c r="D73" s="77">
        <v>50</v>
      </c>
      <c r="E73" s="47">
        <v>568.66</v>
      </c>
      <c r="F73" s="61">
        <v>0.06</v>
      </c>
      <c r="G73" s="48">
        <v>6.8945999999999996</v>
      </c>
      <c r="H73" s="41" t="s">
        <v>754</v>
      </c>
      <c r="J73" s="304"/>
      <c r="K73" s="305"/>
      <c r="M73" s="78"/>
    </row>
    <row r="74" spans="2:13" x14ac:dyDescent="0.25">
      <c r="B74" s="45" t="s">
        <v>755</v>
      </c>
      <c r="C74" s="45" t="s">
        <v>16</v>
      </c>
      <c r="D74" s="77">
        <v>50</v>
      </c>
      <c r="E74" s="47">
        <v>569.39</v>
      </c>
      <c r="F74" s="61">
        <v>0.06</v>
      </c>
      <c r="G74" s="48">
        <v>6.7650000000000006</v>
      </c>
      <c r="H74" s="41" t="s">
        <v>756</v>
      </c>
      <c r="J74" s="304"/>
      <c r="K74" s="305"/>
      <c r="M74" s="78"/>
    </row>
    <row r="75" spans="2:13" x14ac:dyDescent="0.25">
      <c r="B75" s="45" t="s">
        <v>757</v>
      </c>
      <c r="C75" s="45" t="s">
        <v>16</v>
      </c>
      <c r="D75" s="77">
        <v>50</v>
      </c>
      <c r="E75" s="47">
        <v>572.04</v>
      </c>
      <c r="F75" s="61">
        <v>0.06</v>
      </c>
      <c r="G75" s="48">
        <v>6.7949999999999999</v>
      </c>
      <c r="H75" s="41" t="s">
        <v>758</v>
      </c>
      <c r="J75" s="304"/>
      <c r="K75" s="305"/>
      <c r="M75" s="78"/>
    </row>
    <row r="76" spans="2:13" x14ac:dyDescent="0.25">
      <c r="B76" s="45" t="s">
        <v>759</v>
      </c>
      <c r="C76" s="45" t="s">
        <v>16</v>
      </c>
      <c r="D76" s="77">
        <v>50</v>
      </c>
      <c r="E76" s="47">
        <v>547.1</v>
      </c>
      <c r="F76" s="61">
        <v>0.06</v>
      </c>
      <c r="G76" s="48">
        <v>6.8948999999999998</v>
      </c>
      <c r="H76" s="41" t="s">
        <v>760</v>
      </c>
      <c r="J76" s="1"/>
      <c r="M76" s="78"/>
    </row>
    <row r="77" spans="2:13" x14ac:dyDescent="0.25">
      <c r="B77" s="45" t="s">
        <v>761</v>
      </c>
      <c r="C77" s="45" t="s">
        <v>16</v>
      </c>
      <c r="D77" s="77">
        <v>48</v>
      </c>
      <c r="E77" s="47">
        <v>521.89</v>
      </c>
      <c r="F77" s="61">
        <v>0.05</v>
      </c>
      <c r="G77" s="48">
        <v>6.9977999999999998</v>
      </c>
      <c r="H77" s="41" t="s">
        <v>762</v>
      </c>
      <c r="J77" s="1"/>
      <c r="M77" s="78"/>
    </row>
    <row r="78" spans="2:13" x14ac:dyDescent="0.25">
      <c r="B78" s="27" t="s">
        <v>88</v>
      </c>
      <c r="C78" s="45"/>
      <c r="D78" s="77"/>
      <c r="E78" s="35">
        <f>SUM(E10:E77)</f>
        <v>655164.43000000005</v>
      </c>
      <c r="F78" s="36">
        <f>SUM(F10:F77)</f>
        <v>68.540000000000049</v>
      </c>
      <c r="G78" s="37"/>
      <c r="H78" s="41"/>
      <c r="J78" s="1"/>
    </row>
    <row r="79" spans="2:13" x14ac:dyDescent="0.25">
      <c r="B79" s="27" t="s">
        <v>90</v>
      </c>
      <c r="C79" s="45"/>
      <c r="D79" s="77"/>
      <c r="E79" s="44"/>
      <c r="F79" s="37"/>
      <c r="G79" s="37"/>
      <c r="H79" s="41"/>
      <c r="J79" s="1"/>
    </row>
    <row r="80" spans="2:13" x14ac:dyDescent="0.25">
      <c r="B80" s="27" t="s">
        <v>91</v>
      </c>
      <c r="C80" s="45"/>
      <c r="D80" s="77"/>
      <c r="E80" s="44"/>
      <c r="F80" s="37"/>
      <c r="G80" s="37"/>
      <c r="H80" s="41"/>
      <c r="J80" s="1"/>
    </row>
    <row r="81" spans="2:10" x14ac:dyDescent="0.25">
      <c r="B81" s="45" t="s">
        <v>297</v>
      </c>
      <c r="C81" s="45" t="s">
        <v>99</v>
      </c>
      <c r="D81" s="77">
        <v>84400000</v>
      </c>
      <c r="E81" s="47">
        <v>87993.65</v>
      </c>
      <c r="F81" s="48">
        <v>9.1999999999999993</v>
      </c>
      <c r="G81" s="48">
        <v>6.3894999999999991</v>
      </c>
      <c r="H81" s="41" t="s">
        <v>298</v>
      </c>
      <c r="J81" s="1"/>
    </row>
    <row r="82" spans="2:10" x14ac:dyDescent="0.25">
      <c r="B82" s="45" t="s">
        <v>105</v>
      </c>
      <c r="C82" s="45" t="s">
        <v>99</v>
      </c>
      <c r="D82" s="77">
        <v>82500000</v>
      </c>
      <c r="E82" s="47">
        <v>85714.73</v>
      </c>
      <c r="F82" s="48">
        <v>8.9600000000000009</v>
      </c>
      <c r="G82" s="48">
        <v>6.2332999999999998</v>
      </c>
      <c r="H82" s="41" t="s">
        <v>106</v>
      </c>
      <c r="J82" s="1"/>
    </row>
    <row r="83" spans="2:10" x14ac:dyDescent="0.25">
      <c r="B83" s="45" t="s">
        <v>295</v>
      </c>
      <c r="C83" s="45" t="s">
        <v>99</v>
      </c>
      <c r="D83" s="77">
        <v>70000000</v>
      </c>
      <c r="E83" s="47">
        <v>72946.179999999993</v>
      </c>
      <c r="F83" s="48">
        <v>7.63</v>
      </c>
      <c r="G83" s="48">
        <v>6.5577999999999994</v>
      </c>
      <c r="H83" s="41" t="s">
        <v>296</v>
      </c>
      <c r="J83" s="1"/>
    </row>
    <row r="84" spans="2:10" x14ac:dyDescent="0.25">
      <c r="B84" s="45" t="s">
        <v>763</v>
      </c>
      <c r="C84" s="45" t="s">
        <v>99</v>
      </c>
      <c r="D84" s="77">
        <v>5000000</v>
      </c>
      <c r="E84" s="47">
        <v>4994.71</v>
      </c>
      <c r="F84" s="48">
        <v>0.52</v>
      </c>
      <c r="G84" s="48">
        <v>6.8251999999999997</v>
      </c>
      <c r="H84" s="41" t="s">
        <v>764</v>
      </c>
      <c r="J84" s="1"/>
    </row>
    <row r="85" spans="2:10" x14ac:dyDescent="0.25">
      <c r="B85" s="27" t="s">
        <v>88</v>
      </c>
      <c r="C85" s="45"/>
      <c r="D85" s="77"/>
      <c r="E85" s="36">
        <f>SUM(E81:E84)</f>
        <v>251649.27</v>
      </c>
      <c r="F85" s="36">
        <f>SUM(F81:F84)</f>
        <v>26.31</v>
      </c>
      <c r="G85" s="37"/>
      <c r="H85" s="41"/>
      <c r="J85" s="1"/>
    </row>
    <row r="86" spans="2:10" x14ac:dyDescent="0.25">
      <c r="B86" s="27" t="s">
        <v>112</v>
      </c>
      <c r="C86" s="27"/>
      <c r="D86" s="79"/>
      <c r="E86" s="44"/>
      <c r="F86" s="37"/>
      <c r="G86" s="37"/>
      <c r="H86" s="23"/>
      <c r="J86" s="1"/>
    </row>
    <row r="87" spans="2:10" x14ac:dyDescent="0.25">
      <c r="B87" s="27" t="s">
        <v>113</v>
      </c>
      <c r="C87" s="45"/>
      <c r="D87" s="77"/>
      <c r="E87" s="47">
        <v>49671.360000000001</v>
      </c>
      <c r="F87" s="65">
        <v>5.19</v>
      </c>
      <c r="G87" s="48"/>
      <c r="H87" s="23"/>
      <c r="J87" s="1"/>
    </row>
    <row r="88" spans="2:10" x14ac:dyDescent="0.25">
      <c r="B88" s="27" t="s">
        <v>114</v>
      </c>
      <c r="C88" s="45"/>
      <c r="D88" s="77"/>
      <c r="E88" s="47">
        <v>-97</v>
      </c>
      <c r="F88" s="65">
        <v>-0.04</v>
      </c>
      <c r="G88" s="48"/>
      <c r="H88" s="23"/>
      <c r="I88" s="276"/>
      <c r="J88" s="1"/>
    </row>
    <row r="89" spans="2:10" x14ac:dyDescent="0.25">
      <c r="B89" s="66" t="s">
        <v>115</v>
      </c>
      <c r="C89" s="66"/>
      <c r="D89" s="83"/>
      <c r="E89" s="35">
        <f>(+E78++E87+E88)+E85</f>
        <v>956388.06</v>
      </c>
      <c r="F89" s="36">
        <f>+F78+F85+F87+F88</f>
        <v>100.00000000000004</v>
      </c>
      <c r="G89" s="175"/>
      <c r="H89" s="84"/>
      <c r="J89" s="1"/>
    </row>
    <row r="90" spans="2:10" x14ac:dyDescent="0.25">
      <c r="B90" s="45" t="s">
        <v>222</v>
      </c>
      <c r="C90" s="49"/>
      <c r="D90" s="85"/>
      <c r="E90" s="86"/>
      <c r="F90" s="86"/>
      <c r="G90" s="86"/>
      <c r="H90" s="87"/>
      <c r="J90" s="1"/>
    </row>
    <row r="91" spans="2:10" s="1" customFormat="1" x14ac:dyDescent="0.25">
      <c r="B91" s="331" t="s">
        <v>117</v>
      </c>
      <c r="C91" s="332"/>
      <c r="D91" s="332"/>
      <c r="E91" s="332"/>
      <c r="F91" s="332"/>
      <c r="G91" s="332"/>
      <c r="H91" s="333"/>
    </row>
    <row r="92" spans="2:10" s="1" customFormat="1" x14ac:dyDescent="0.25">
      <c r="B92" s="88" t="s">
        <v>118</v>
      </c>
      <c r="C92" s="89"/>
      <c r="D92" s="89"/>
      <c r="E92" s="89"/>
      <c r="F92" s="89"/>
      <c r="G92" s="89"/>
      <c r="H92" s="90"/>
    </row>
    <row r="93" spans="2:10" s="1" customFormat="1" x14ac:dyDescent="0.25">
      <c r="B93" s="71" t="s">
        <v>119</v>
      </c>
      <c r="C93" s="89"/>
      <c r="D93" s="89"/>
      <c r="E93" s="89"/>
      <c r="F93" s="89"/>
      <c r="G93" s="89"/>
      <c r="H93" s="90"/>
    </row>
    <row r="94" spans="2:10" s="1" customFormat="1" x14ac:dyDescent="0.25">
      <c r="B94" s="89"/>
      <c r="C94" s="89"/>
      <c r="D94" s="89"/>
      <c r="E94" s="89"/>
      <c r="F94" s="89"/>
      <c r="G94" s="89"/>
      <c r="H94" s="89"/>
    </row>
    <row r="95" spans="2:10" x14ac:dyDescent="0.25">
      <c r="J95" s="1"/>
    </row>
    <row r="96" spans="2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8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  <row r="112" spans="10:10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1"/>
    </row>
    <row r="118" spans="10:10" x14ac:dyDescent="0.25">
      <c r="J118" s="1"/>
    </row>
    <row r="119" spans="10:10" x14ac:dyDescent="0.25">
      <c r="J119" s="1"/>
    </row>
    <row r="120" spans="10:10" x14ac:dyDescent="0.25">
      <c r="J120" s="1"/>
    </row>
    <row r="121" spans="10:10" x14ac:dyDescent="0.25">
      <c r="J121" s="1"/>
    </row>
  </sheetData>
  <mergeCells count="3">
    <mergeCell ref="B1:H1"/>
    <mergeCell ref="B2:H2"/>
    <mergeCell ref="B91:H91"/>
  </mergeCells>
  <pageMargins left="0.7" right="0.7" top="0.75" bottom="0.75" header="0.3" footer="0.3"/>
  <pageSetup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D063-F21F-450E-BA84-C90E0D3C492F}">
  <sheetPr>
    <pageSetUpPr fitToPage="1"/>
  </sheetPr>
  <dimension ref="A1:L55"/>
  <sheetViews>
    <sheetView showGridLines="0" view="pageBreakPreview" topLeftCell="B3" zoomScaleNormal="100" zoomScaleSheetLayoutView="100" workbookViewId="0">
      <selection activeCell="B9" sqref="B9"/>
    </sheetView>
  </sheetViews>
  <sheetFormatPr defaultRowHeight="15" x14ac:dyDescent="0.25"/>
  <cols>
    <col min="1" max="1" width="9.140625" style="1" hidden="1" customWidth="1"/>
    <col min="2" max="2" width="69.7109375" style="70" customWidth="1"/>
    <col min="3" max="3" width="18.7109375" style="70" customWidth="1"/>
    <col min="4" max="4" width="17" style="70" customWidth="1"/>
    <col min="5" max="5" width="18.7109375" style="70" customWidth="1"/>
    <col min="6" max="6" width="10.7109375" style="70" customWidth="1"/>
    <col min="7" max="7" width="14.5703125" style="70" bestFit="1" customWidth="1"/>
    <col min="8" max="8" width="19.85546875" style="74" customWidth="1"/>
    <col min="9" max="9" width="15.140625" style="1" bestFit="1" customWidth="1"/>
    <col min="10" max="10" width="16.5703125" style="2" bestFit="1" customWidth="1"/>
    <col min="11" max="11" width="11.42578125" style="1" bestFit="1" customWidth="1"/>
    <col min="12" max="256" width="9.140625" style="1"/>
    <col min="257" max="257" width="0" style="1" hidden="1" customWidth="1"/>
    <col min="258" max="258" width="69.7109375" style="1" customWidth="1"/>
    <col min="259" max="259" width="18.7109375" style="1" customWidth="1"/>
    <col min="260" max="260" width="17" style="1" customWidth="1"/>
    <col min="261" max="261" width="18.7109375" style="1" customWidth="1"/>
    <col min="262" max="262" width="10.7109375" style="1" customWidth="1"/>
    <col min="263" max="263" width="14.5703125" style="1" bestFit="1" customWidth="1"/>
    <col min="264" max="264" width="19.85546875" style="1" customWidth="1"/>
    <col min="265" max="265" width="15.140625" style="1" bestFit="1" customWidth="1"/>
    <col min="266" max="266" width="16.5703125" style="1" bestFit="1" customWidth="1"/>
    <col min="267" max="267" width="11.42578125" style="1" bestFit="1" customWidth="1"/>
    <col min="268" max="512" width="9.140625" style="1"/>
    <col min="513" max="513" width="0" style="1" hidden="1" customWidth="1"/>
    <col min="514" max="514" width="69.7109375" style="1" customWidth="1"/>
    <col min="515" max="515" width="18.7109375" style="1" customWidth="1"/>
    <col min="516" max="516" width="17" style="1" customWidth="1"/>
    <col min="517" max="517" width="18.7109375" style="1" customWidth="1"/>
    <col min="518" max="518" width="10.7109375" style="1" customWidth="1"/>
    <col min="519" max="519" width="14.5703125" style="1" bestFit="1" customWidth="1"/>
    <col min="520" max="520" width="19.85546875" style="1" customWidth="1"/>
    <col min="521" max="521" width="15.140625" style="1" bestFit="1" customWidth="1"/>
    <col min="522" max="522" width="16.5703125" style="1" bestFit="1" customWidth="1"/>
    <col min="523" max="523" width="11.42578125" style="1" bestFit="1" customWidth="1"/>
    <col min="524" max="768" width="9.140625" style="1"/>
    <col min="769" max="769" width="0" style="1" hidden="1" customWidth="1"/>
    <col min="770" max="770" width="69.7109375" style="1" customWidth="1"/>
    <col min="771" max="771" width="18.7109375" style="1" customWidth="1"/>
    <col min="772" max="772" width="17" style="1" customWidth="1"/>
    <col min="773" max="773" width="18.7109375" style="1" customWidth="1"/>
    <col min="774" max="774" width="10.7109375" style="1" customWidth="1"/>
    <col min="775" max="775" width="14.5703125" style="1" bestFit="1" customWidth="1"/>
    <col min="776" max="776" width="19.85546875" style="1" customWidth="1"/>
    <col min="777" max="777" width="15.140625" style="1" bestFit="1" customWidth="1"/>
    <col min="778" max="778" width="16.5703125" style="1" bestFit="1" customWidth="1"/>
    <col min="779" max="779" width="11.42578125" style="1" bestFit="1" customWidth="1"/>
    <col min="780" max="1024" width="9.140625" style="1"/>
    <col min="1025" max="1025" width="0" style="1" hidden="1" customWidth="1"/>
    <col min="1026" max="1026" width="69.7109375" style="1" customWidth="1"/>
    <col min="1027" max="1027" width="18.7109375" style="1" customWidth="1"/>
    <col min="1028" max="1028" width="17" style="1" customWidth="1"/>
    <col min="1029" max="1029" width="18.7109375" style="1" customWidth="1"/>
    <col min="1030" max="1030" width="10.7109375" style="1" customWidth="1"/>
    <col min="1031" max="1031" width="14.5703125" style="1" bestFit="1" customWidth="1"/>
    <col min="1032" max="1032" width="19.85546875" style="1" customWidth="1"/>
    <col min="1033" max="1033" width="15.140625" style="1" bestFit="1" customWidth="1"/>
    <col min="1034" max="1034" width="16.5703125" style="1" bestFit="1" customWidth="1"/>
    <col min="1035" max="1035" width="11.42578125" style="1" bestFit="1" customWidth="1"/>
    <col min="1036" max="1280" width="9.140625" style="1"/>
    <col min="1281" max="1281" width="0" style="1" hidden="1" customWidth="1"/>
    <col min="1282" max="1282" width="69.7109375" style="1" customWidth="1"/>
    <col min="1283" max="1283" width="18.7109375" style="1" customWidth="1"/>
    <col min="1284" max="1284" width="17" style="1" customWidth="1"/>
    <col min="1285" max="1285" width="18.7109375" style="1" customWidth="1"/>
    <col min="1286" max="1286" width="10.7109375" style="1" customWidth="1"/>
    <col min="1287" max="1287" width="14.5703125" style="1" bestFit="1" customWidth="1"/>
    <col min="1288" max="1288" width="19.85546875" style="1" customWidth="1"/>
    <col min="1289" max="1289" width="15.140625" style="1" bestFit="1" customWidth="1"/>
    <col min="1290" max="1290" width="16.5703125" style="1" bestFit="1" customWidth="1"/>
    <col min="1291" max="1291" width="11.42578125" style="1" bestFit="1" customWidth="1"/>
    <col min="1292" max="1536" width="9.140625" style="1"/>
    <col min="1537" max="1537" width="0" style="1" hidden="1" customWidth="1"/>
    <col min="1538" max="1538" width="69.7109375" style="1" customWidth="1"/>
    <col min="1539" max="1539" width="18.7109375" style="1" customWidth="1"/>
    <col min="1540" max="1540" width="17" style="1" customWidth="1"/>
    <col min="1541" max="1541" width="18.7109375" style="1" customWidth="1"/>
    <col min="1542" max="1542" width="10.7109375" style="1" customWidth="1"/>
    <col min="1543" max="1543" width="14.5703125" style="1" bestFit="1" customWidth="1"/>
    <col min="1544" max="1544" width="19.85546875" style="1" customWidth="1"/>
    <col min="1545" max="1545" width="15.140625" style="1" bestFit="1" customWidth="1"/>
    <col min="1546" max="1546" width="16.5703125" style="1" bestFit="1" customWidth="1"/>
    <col min="1547" max="1547" width="11.42578125" style="1" bestFit="1" customWidth="1"/>
    <col min="1548" max="1792" width="9.140625" style="1"/>
    <col min="1793" max="1793" width="0" style="1" hidden="1" customWidth="1"/>
    <col min="1794" max="1794" width="69.7109375" style="1" customWidth="1"/>
    <col min="1795" max="1795" width="18.7109375" style="1" customWidth="1"/>
    <col min="1796" max="1796" width="17" style="1" customWidth="1"/>
    <col min="1797" max="1797" width="18.7109375" style="1" customWidth="1"/>
    <col min="1798" max="1798" width="10.7109375" style="1" customWidth="1"/>
    <col min="1799" max="1799" width="14.5703125" style="1" bestFit="1" customWidth="1"/>
    <col min="1800" max="1800" width="19.85546875" style="1" customWidth="1"/>
    <col min="1801" max="1801" width="15.140625" style="1" bestFit="1" customWidth="1"/>
    <col min="1802" max="1802" width="16.5703125" style="1" bestFit="1" customWidth="1"/>
    <col min="1803" max="1803" width="11.42578125" style="1" bestFit="1" customWidth="1"/>
    <col min="1804" max="2048" width="9.140625" style="1"/>
    <col min="2049" max="2049" width="0" style="1" hidden="1" customWidth="1"/>
    <col min="2050" max="2050" width="69.7109375" style="1" customWidth="1"/>
    <col min="2051" max="2051" width="18.7109375" style="1" customWidth="1"/>
    <col min="2052" max="2052" width="17" style="1" customWidth="1"/>
    <col min="2053" max="2053" width="18.7109375" style="1" customWidth="1"/>
    <col min="2054" max="2054" width="10.7109375" style="1" customWidth="1"/>
    <col min="2055" max="2055" width="14.5703125" style="1" bestFit="1" customWidth="1"/>
    <col min="2056" max="2056" width="19.85546875" style="1" customWidth="1"/>
    <col min="2057" max="2057" width="15.140625" style="1" bestFit="1" customWidth="1"/>
    <col min="2058" max="2058" width="16.5703125" style="1" bestFit="1" customWidth="1"/>
    <col min="2059" max="2059" width="11.42578125" style="1" bestFit="1" customWidth="1"/>
    <col min="2060" max="2304" width="9.140625" style="1"/>
    <col min="2305" max="2305" width="0" style="1" hidden="1" customWidth="1"/>
    <col min="2306" max="2306" width="69.7109375" style="1" customWidth="1"/>
    <col min="2307" max="2307" width="18.7109375" style="1" customWidth="1"/>
    <col min="2308" max="2308" width="17" style="1" customWidth="1"/>
    <col min="2309" max="2309" width="18.7109375" style="1" customWidth="1"/>
    <col min="2310" max="2310" width="10.7109375" style="1" customWidth="1"/>
    <col min="2311" max="2311" width="14.5703125" style="1" bestFit="1" customWidth="1"/>
    <col min="2312" max="2312" width="19.85546875" style="1" customWidth="1"/>
    <col min="2313" max="2313" width="15.140625" style="1" bestFit="1" customWidth="1"/>
    <col min="2314" max="2314" width="16.5703125" style="1" bestFit="1" customWidth="1"/>
    <col min="2315" max="2315" width="11.42578125" style="1" bestFit="1" customWidth="1"/>
    <col min="2316" max="2560" width="9.140625" style="1"/>
    <col min="2561" max="2561" width="0" style="1" hidden="1" customWidth="1"/>
    <col min="2562" max="2562" width="69.7109375" style="1" customWidth="1"/>
    <col min="2563" max="2563" width="18.7109375" style="1" customWidth="1"/>
    <col min="2564" max="2564" width="17" style="1" customWidth="1"/>
    <col min="2565" max="2565" width="18.7109375" style="1" customWidth="1"/>
    <col min="2566" max="2566" width="10.7109375" style="1" customWidth="1"/>
    <col min="2567" max="2567" width="14.5703125" style="1" bestFit="1" customWidth="1"/>
    <col min="2568" max="2568" width="19.85546875" style="1" customWidth="1"/>
    <col min="2569" max="2569" width="15.140625" style="1" bestFit="1" customWidth="1"/>
    <col min="2570" max="2570" width="16.5703125" style="1" bestFit="1" customWidth="1"/>
    <col min="2571" max="2571" width="11.42578125" style="1" bestFit="1" customWidth="1"/>
    <col min="2572" max="2816" width="9.140625" style="1"/>
    <col min="2817" max="2817" width="0" style="1" hidden="1" customWidth="1"/>
    <col min="2818" max="2818" width="69.7109375" style="1" customWidth="1"/>
    <col min="2819" max="2819" width="18.7109375" style="1" customWidth="1"/>
    <col min="2820" max="2820" width="17" style="1" customWidth="1"/>
    <col min="2821" max="2821" width="18.7109375" style="1" customWidth="1"/>
    <col min="2822" max="2822" width="10.7109375" style="1" customWidth="1"/>
    <col min="2823" max="2823" width="14.5703125" style="1" bestFit="1" customWidth="1"/>
    <col min="2824" max="2824" width="19.85546875" style="1" customWidth="1"/>
    <col min="2825" max="2825" width="15.140625" style="1" bestFit="1" customWidth="1"/>
    <col min="2826" max="2826" width="16.5703125" style="1" bestFit="1" customWidth="1"/>
    <col min="2827" max="2827" width="11.42578125" style="1" bestFit="1" customWidth="1"/>
    <col min="2828" max="3072" width="9.140625" style="1"/>
    <col min="3073" max="3073" width="0" style="1" hidden="1" customWidth="1"/>
    <col min="3074" max="3074" width="69.7109375" style="1" customWidth="1"/>
    <col min="3075" max="3075" width="18.7109375" style="1" customWidth="1"/>
    <col min="3076" max="3076" width="17" style="1" customWidth="1"/>
    <col min="3077" max="3077" width="18.7109375" style="1" customWidth="1"/>
    <col min="3078" max="3078" width="10.7109375" style="1" customWidth="1"/>
    <col min="3079" max="3079" width="14.5703125" style="1" bestFit="1" customWidth="1"/>
    <col min="3080" max="3080" width="19.85546875" style="1" customWidth="1"/>
    <col min="3081" max="3081" width="15.140625" style="1" bestFit="1" customWidth="1"/>
    <col min="3082" max="3082" width="16.5703125" style="1" bestFit="1" customWidth="1"/>
    <col min="3083" max="3083" width="11.42578125" style="1" bestFit="1" customWidth="1"/>
    <col min="3084" max="3328" width="9.140625" style="1"/>
    <col min="3329" max="3329" width="0" style="1" hidden="1" customWidth="1"/>
    <col min="3330" max="3330" width="69.7109375" style="1" customWidth="1"/>
    <col min="3331" max="3331" width="18.7109375" style="1" customWidth="1"/>
    <col min="3332" max="3332" width="17" style="1" customWidth="1"/>
    <col min="3333" max="3333" width="18.7109375" style="1" customWidth="1"/>
    <col min="3334" max="3334" width="10.7109375" style="1" customWidth="1"/>
    <col min="3335" max="3335" width="14.5703125" style="1" bestFit="1" customWidth="1"/>
    <col min="3336" max="3336" width="19.85546875" style="1" customWidth="1"/>
    <col min="3337" max="3337" width="15.140625" style="1" bestFit="1" customWidth="1"/>
    <col min="3338" max="3338" width="16.5703125" style="1" bestFit="1" customWidth="1"/>
    <col min="3339" max="3339" width="11.42578125" style="1" bestFit="1" customWidth="1"/>
    <col min="3340" max="3584" width="9.140625" style="1"/>
    <col min="3585" max="3585" width="0" style="1" hidden="1" customWidth="1"/>
    <col min="3586" max="3586" width="69.7109375" style="1" customWidth="1"/>
    <col min="3587" max="3587" width="18.7109375" style="1" customWidth="1"/>
    <col min="3588" max="3588" width="17" style="1" customWidth="1"/>
    <col min="3589" max="3589" width="18.7109375" style="1" customWidth="1"/>
    <col min="3590" max="3590" width="10.7109375" style="1" customWidth="1"/>
    <col min="3591" max="3591" width="14.5703125" style="1" bestFit="1" customWidth="1"/>
    <col min="3592" max="3592" width="19.85546875" style="1" customWidth="1"/>
    <col min="3593" max="3593" width="15.140625" style="1" bestFit="1" customWidth="1"/>
    <col min="3594" max="3594" width="16.5703125" style="1" bestFit="1" customWidth="1"/>
    <col min="3595" max="3595" width="11.42578125" style="1" bestFit="1" customWidth="1"/>
    <col min="3596" max="3840" width="9.140625" style="1"/>
    <col min="3841" max="3841" width="0" style="1" hidden="1" customWidth="1"/>
    <col min="3842" max="3842" width="69.7109375" style="1" customWidth="1"/>
    <col min="3843" max="3843" width="18.7109375" style="1" customWidth="1"/>
    <col min="3844" max="3844" width="17" style="1" customWidth="1"/>
    <col min="3845" max="3845" width="18.7109375" style="1" customWidth="1"/>
    <col min="3846" max="3846" width="10.7109375" style="1" customWidth="1"/>
    <col min="3847" max="3847" width="14.5703125" style="1" bestFit="1" customWidth="1"/>
    <col min="3848" max="3848" width="19.85546875" style="1" customWidth="1"/>
    <col min="3849" max="3849" width="15.140625" style="1" bestFit="1" customWidth="1"/>
    <col min="3850" max="3850" width="16.5703125" style="1" bestFit="1" customWidth="1"/>
    <col min="3851" max="3851" width="11.42578125" style="1" bestFit="1" customWidth="1"/>
    <col min="3852" max="4096" width="9.140625" style="1"/>
    <col min="4097" max="4097" width="0" style="1" hidden="1" customWidth="1"/>
    <col min="4098" max="4098" width="69.7109375" style="1" customWidth="1"/>
    <col min="4099" max="4099" width="18.7109375" style="1" customWidth="1"/>
    <col min="4100" max="4100" width="17" style="1" customWidth="1"/>
    <col min="4101" max="4101" width="18.7109375" style="1" customWidth="1"/>
    <col min="4102" max="4102" width="10.7109375" style="1" customWidth="1"/>
    <col min="4103" max="4103" width="14.5703125" style="1" bestFit="1" customWidth="1"/>
    <col min="4104" max="4104" width="19.85546875" style="1" customWidth="1"/>
    <col min="4105" max="4105" width="15.140625" style="1" bestFit="1" customWidth="1"/>
    <col min="4106" max="4106" width="16.5703125" style="1" bestFit="1" customWidth="1"/>
    <col min="4107" max="4107" width="11.42578125" style="1" bestFit="1" customWidth="1"/>
    <col min="4108" max="4352" width="9.140625" style="1"/>
    <col min="4353" max="4353" width="0" style="1" hidden="1" customWidth="1"/>
    <col min="4354" max="4354" width="69.7109375" style="1" customWidth="1"/>
    <col min="4355" max="4355" width="18.7109375" style="1" customWidth="1"/>
    <col min="4356" max="4356" width="17" style="1" customWidth="1"/>
    <col min="4357" max="4357" width="18.7109375" style="1" customWidth="1"/>
    <col min="4358" max="4358" width="10.7109375" style="1" customWidth="1"/>
    <col min="4359" max="4359" width="14.5703125" style="1" bestFit="1" customWidth="1"/>
    <col min="4360" max="4360" width="19.85546875" style="1" customWidth="1"/>
    <col min="4361" max="4361" width="15.140625" style="1" bestFit="1" customWidth="1"/>
    <col min="4362" max="4362" width="16.5703125" style="1" bestFit="1" customWidth="1"/>
    <col min="4363" max="4363" width="11.42578125" style="1" bestFit="1" customWidth="1"/>
    <col min="4364" max="4608" width="9.140625" style="1"/>
    <col min="4609" max="4609" width="0" style="1" hidden="1" customWidth="1"/>
    <col min="4610" max="4610" width="69.7109375" style="1" customWidth="1"/>
    <col min="4611" max="4611" width="18.7109375" style="1" customWidth="1"/>
    <col min="4612" max="4612" width="17" style="1" customWidth="1"/>
    <col min="4613" max="4613" width="18.7109375" style="1" customWidth="1"/>
    <col min="4614" max="4614" width="10.7109375" style="1" customWidth="1"/>
    <col min="4615" max="4615" width="14.5703125" style="1" bestFit="1" customWidth="1"/>
    <col min="4616" max="4616" width="19.85546875" style="1" customWidth="1"/>
    <col min="4617" max="4617" width="15.140625" style="1" bestFit="1" customWidth="1"/>
    <col min="4618" max="4618" width="16.5703125" style="1" bestFit="1" customWidth="1"/>
    <col min="4619" max="4619" width="11.42578125" style="1" bestFit="1" customWidth="1"/>
    <col min="4620" max="4864" width="9.140625" style="1"/>
    <col min="4865" max="4865" width="0" style="1" hidden="1" customWidth="1"/>
    <col min="4866" max="4866" width="69.7109375" style="1" customWidth="1"/>
    <col min="4867" max="4867" width="18.7109375" style="1" customWidth="1"/>
    <col min="4868" max="4868" width="17" style="1" customWidth="1"/>
    <col min="4869" max="4869" width="18.7109375" style="1" customWidth="1"/>
    <col min="4870" max="4870" width="10.7109375" style="1" customWidth="1"/>
    <col min="4871" max="4871" width="14.5703125" style="1" bestFit="1" customWidth="1"/>
    <col min="4872" max="4872" width="19.85546875" style="1" customWidth="1"/>
    <col min="4873" max="4873" width="15.140625" style="1" bestFit="1" customWidth="1"/>
    <col min="4874" max="4874" width="16.5703125" style="1" bestFit="1" customWidth="1"/>
    <col min="4875" max="4875" width="11.42578125" style="1" bestFit="1" customWidth="1"/>
    <col min="4876" max="5120" width="9.140625" style="1"/>
    <col min="5121" max="5121" width="0" style="1" hidden="1" customWidth="1"/>
    <col min="5122" max="5122" width="69.7109375" style="1" customWidth="1"/>
    <col min="5123" max="5123" width="18.7109375" style="1" customWidth="1"/>
    <col min="5124" max="5124" width="17" style="1" customWidth="1"/>
    <col min="5125" max="5125" width="18.7109375" style="1" customWidth="1"/>
    <col min="5126" max="5126" width="10.7109375" style="1" customWidth="1"/>
    <col min="5127" max="5127" width="14.5703125" style="1" bestFit="1" customWidth="1"/>
    <col min="5128" max="5128" width="19.85546875" style="1" customWidth="1"/>
    <col min="5129" max="5129" width="15.140625" style="1" bestFit="1" customWidth="1"/>
    <col min="5130" max="5130" width="16.5703125" style="1" bestFit="1" customWidth="1"/>
    <col min="5131" max="5131" width="11.42578125" style="1" bestFit="1" customWidth="1"/>
    <col min="5132" max="5376" width="9.140625" style="1"/>
    <col min="5377" max="5377" width="0" style="1" hidden="1" customWidth="1"/>
    <col min="5378" max="5378" width="69.7109375" style="1" customWidth="1"/>
    <col min="5379" max="5379" width="18.7109375" style="1" customWidth="1"/>
    <col min="5380" max="5380" width="17" style="1" customWidth="1"/>
    <col min="5381" max="5381" width="18.7109375" style="1" customWidth="1"/>
    <col min="5382" max="5382" width="10.7109375" style="1" customWidth="1"/>
    <col min="5383" max="5383" width="14.5703125" style="1" bestFit="1" customWidth="1"/>
    <col min="5384" max="5384" width="19.85546875" style="1" customWidth="1"/>
    <col min="5385" max="5385" width="15.140625" style="1" bestFit="1" customWidth="1"/>
    <col min="5386" max="5386" width="16.5703125" style="1" bestFit="1" customWidth="1"/>
    <col min="5387" max="5387" width="11.42578125" style="1" bestFit="1" customWidth="1"/>
    <col min="5388" max="5632" width="9.140625" style="1"/>
    <col min="5633" max="5633" width="0" style="1" hidden="1" customWidth="1"/>
    <col min="5634" max="5634" width="69.7109375" style="1" customWidth="1"/>
    <col min="5635" max="5635" width="18.7109375" style="1" customWidth="1"/>
    <col min="5636" max="5636" width="17" style="1" customWidth="1"/>
    <col min="5637" max="5637" width="18.7109375" style="1" customWidth="1"/>
    <col min="5638" max="5638" width="10.7109375" style="1" customWidth="1"/>
    <col min="5639" max="5639" width="14.5703125" style="1" bestFit="1" customWidth="1"/>
    <col min="5640" max="5640" width="19.85546875" style="1" customWidth="1"/>
    <col min="5641" max="5641" width="15.140625" style="1" bestFit="1" customWidth="1"/>
    <col min="5642" max="5642" width="16.5703125" style="1" bestFit="1" customWidth="1"/>
    <col min="5643" max="5643" width="11.42578125" style="1" bestFit="1" customWidth="1"/>
    <col min="5644" max="5888" width="9.140625" style="1"/>
    <col min="5889" max="5889" width="0" style="1" hidden="1" customWidth="1"/>
    <col min="5890" max="5890" width="69.7109375" style="1" customWidth="1"/>
    <col min="5891" max="5891" width="18.7109375" style="1" customWidth="1"/>
    <col min="5892" max="5892" width="17" style="1" customWidth="1"/>
    <col min="5893" max="5893" width="18.7109375" style="1" customWidth="1"/>
    <col min="5894" max="5894" width="10.7109375" style="1" customWidth="1"/>
    <col min="5895" max="5895" width="14.5703125" style="1" bestFit="1" customWidth="1"/>
    <col min="5896" max="5896" width="19.85546875" style="1" customWidth="1"/>
    <col min="5897" max="5897" width="15.140625" style="1" bestFit="1" customWidth="1"/>
    <col min="5898" max="5898" width="16.5703125" style="1" bestFit="1" customWidth="1"/>
    <col min="5899" max="5899" width="11.42578125" style="1" bestFit="1" customWidth="1"/>
    <col min="5900" max="6144" width="9.140625" style="1"/>
    <col min="6145" max="6145" width="0" style="1" hidden="1" customWidth="1"/>
    <col min="6146" max="6146" width="69.7109375" style="1" customWidth="1"/>
    <col min="6147" max="6147" width="18.7109375" style="1" customWidth="1"/>
    <col min="6148" max="6148" width="17" style="1" customWidth="1"/>
    <col min="6149" max="6149" width="18.7109375" style="1" customWidth="1"/>
    <col min="6150" max="6150" width="10.7109375" style="1" customWidth="1"/>
    <col min="6151" max="6151" width="14.5703125" style="1" bestFit="1" customWidth="1"/>
    <col min="6152" max="6152" width="19.85546875" style="1" customWidth="1"/>
    <col min="6153" max="6153" width="15.140625" style="1" bestFit="1" customWidth="1"/>
    <col min="6154" max="6154" width="16.5703125" style="1" bestFit="1" customWidth="1"/>
    <col min="6155" max="6155" width="11.42578125" style="1" bestFit="1" customWidth="1"/>
    <col min="6156" max="6400" width="9.140625" style="1"/>
    <col min="6401" max="6401" width="0" style="1" hidden="1" customWidth="1"/>
    <col min="6402" max="6402" width="69.7109375" style="1" customWidth="1"/>
    <col min="6403" max="6403" width="18.7109375" style="1" customWidth="1"/>
    <col min="6404" max="6404" width="17" style="1" customWidth="1"/>
    <col min="6405" max="6405" width="18.7109375" style="1" customWidth="1"/>
    <col min="6406" max="6406" width="10.7109375" style="1" customWidth="1"/>
    <col min="6407" max="6407" width="14.5703125" style="1" bestFit="1" customWidth="1"/>
    <col min="6408" max="6408" width="19.85546875" style="1" customWidth="1"/>
    <col min="6409" max="6409" width="15.140625" style="1" bestFit="1" customWidth="1"/>
    <col min="6410" max="6410" width="16.5703125" style="1" bestFit="1" customWidth="1"/>
    <col min="6411" max="6411" width="11.42578125" style="1" bestFit="1" customWidth="1"/>
    <col min="6412" max="6656" width="9.140625" style="1"/>
    <col min="6657" max="6657" width="0" style="1" hidden="1" customWidth="1"/>
    <col min="6658" max="6658" width="69.7109375" style="1" customWidth="1"/>
    <col min="6659" max="6659" width="18.7109375" style="1" customWidth="1"/>
    <col min="6660" max="6660" width="17" style="1" customWidth="1"/>
    <col min="6661" max="6661" width="18.7109375" style="1" customWidth="1"/>
    <col min="6662" max="6662" width="10.7109375" style="1" customWidth="1"/>
    <col min="6663" max="6663" width="14.5703125" style="1" bestFit="1" customWidth="1"/>
    <col min="6664" max="6664" width="19.85546875" style="1" customWidth="1"/>
    <col min="6665" max="6665" width="15.140625" style="1" bestFit="1" customWidth="1"/>
    <col min="6666" max="6666" width="16.5703125" style="1" bestFit="1" customWidth="1"/>
    <col min="6667" max="6667" width="11.42578125" style="1" bestFit="1" customWidth="1"/>
    <col min="6668" max="6912" width="9.140625" style="1"/>
    <col min="6913" max="6913" width="0" style="1" hidden="1" customWidth="1"/>
    <col min="6914" max="6914" width="69.7109375" style="1" customWidth="1"/>
    <col min="6915" max="6915" width="18.7109375" style="1" customWidth="1"/>
    <col min="6916" max="6916" width="17" style="1" customWidth="1"/>
    <col min="6917" max="6917" width="18.7109375" style="1" customWidth="1"/>
    <col min="6918" max="6918" width="10.7109375" style="1" customWidth="1"/>
    <col min="6919" max="6919" width="14.5703125" style="1" bestFit="1" customWidth="1"/>
    <col min="6920" max="6920" width="19.85546875" style="1" customWidth="1"/>
    <col min="6921" max="6921" width="15.140625" style="1" bestFit="1" customWidth="1"/>
    <col min="6922" max="6922" width="16.5703125" style="1" bestFit="1" customWidth="1"/>
    <col min="6923" max="6923" width="11.42578125" style="1" bestFit="1" customWidth="1"/>
    <col min="6924" max="7168" width="9.140625" style="1"/>
    <col min="7169" max="7169" width="0" style="1" hidden="1" customWidth="1"/>
    <col min="7170" max="7170" width="69.7109375" style="1" customWidth="1"/>
    <col min="7171" max="7171" width="18.7109375" style="1" customWidth="1"/>
    <col min="7172" max="7172" width="17" style="1" customWidth="1"/>
    <col min="7173" max="7173" width="18.7109375" style="1" customWidth="1"/>
    <col min="7174" max="7174" width="10.7109375" style="1" customWidth="1"/>
    <col min="7175" max="7175" width="14.5703125" style="1" bestFit="1" customWidth="1"/>
    <col min="7176" max="7176" width="19.85546875" style="1" customWidth="1"/>
    <col min="7177" max="7177" width="15.140625" style="1" bestFit="1" customWidth="1"/>
    <col min="7178" max="7178" width="16.5703125" style="1" bestFit="1" customWidth="1"/>
    <col min="7179" max="7179" width="11.42578125" style="1" bestFit="1" customWidth="1"/>
    <col min="7180" max="7424" width="9.140625" style="1"/>
    <col min="7425" max="7425" width="0" style="1" hidden="1" customWidth="1"/>
    <col min="7426" max="7426" width="69.7109375" style="1" customWidth="1"/>
    <col min="7427" max="7427" width="18.7109375" style="1" customWidth="1"/>
    <col min="7428" max="7428" width="17" style="1" customWidth="1"/>
    <col min="7429" max="7429" width="18.7109375" style="1" customWidth="1"/>
    <col min="7430" max="7430" width="10.7109375" style="1" customWidth="1"/>
    <col min="7431" max="7431" width="14.5703125" style="1" bestFit="1" customWidth="1"/>
    <col min="7432" max="7432" width="19.85546875" style="1" customWidth="1"/>
    <col min="7433" max="7433" width="15.140625" style="1" bestFit="1" customWidth="1"/>
    <col min="7434" max="7434" width="16.5703125" style="1" bestFit="1" customWidth="1"/>
    <col min="7435" max="7435" width="11.42578125" style="1" bestFit="1" customWidth="1"/>
    <col min="7436" max="7680" width="9.140625" style="1"/>
    <col min="7681" max="7681" width="0" style="1" hidden="1" customWidth="1"/>
    <col min="7682" max="7682" width="69.7109375" style="1" customWidth="1"/>
    <col min="7683" max="7683" width="18.7109375" style="1" customWidth="1"/>
    <col min="7684" max="7684" width="17" style="1" customWidth="1"/>
    <col min="7685" max="7685" width="18.7109375" style="1" customWidth="1"/>
    <col min="7686" max="7686" width="10.7109375" style="1" customWidth="1"/>
    <col min="7687" max="7687" width="14.5703125" style="1" bestFit="1" customWidth="1"/>
    <col min="7688" max="7688" width="19.85546875" style="1" customWidth="1"/>
    <col min="7689" max="7689" width="15.140625" style="1" bestFit="1" customWidth="1"/>
    <col min="7690" max="7690" width="16.5703125" style="1" bestFit="1" customWidth="1"/>
    <col min="7691" max="7691" width="11.42578125" style="1" bestFit="1" customWidth="1"/>
    <col min="7692" max="7936" width="9.140625" style="1"/>
    <col min="7937" max="7937" width="0" style="1" hidden="1" customWidth="1"/>
    <col min="7938" max="7938" width="69.7109375" style="1" customWidth="1"/>
    <col min="7939" max="7939" width="18.7109375" style="1" customWidth="1"/>
    <col min="7940" max="7940" width="17" style="1" customWidth="1"/>
    <col min="7941" max="7941" width="18.7109375" style="1" customWidth="1"/>
    <col min="7942" max="7942" width="10.7109375" style="1" customWidth="1"/>
    <col min="7943" max="7943" width="14.5703125" style="1" bestFit="1" customWidth="1"/>
    <col min="7944" max="7944" width="19.85546875" style="1" customWidth="1"/>
    <col min="7945" max="7945" width="15.140625" style="1" bestFit="1" customWidth="1"/>
    <col min="7946" max="7946" width="16.5703125" style="1" bestFit="1" customWidth="1"/>
    <col min="7947" max="7947" width="11.42578125" style="1" bestFit="1" customWidth="1"/>
    <col min="7948" max="8192" width="9.140625" style="1"/>
    <col min="8193" max="8193" width="0" style="1" hidden="1" customWidth="1"/>
    <col min="8194" max="8194" width="69.7109375" style="1" customWidth="1"/>
    <col min="8195" max="8195" width="18.7109375" style="1" customWidth="1"/>
    <col min="8196" max="8196" width="17" style="1" customWidth="1"/>
    <col min="8197" max="8197" width="18.7109375" style="1" customWidth="1"/>
    <col min="8198" max="8198" width="10.7109375" style="1" customWidth="1"/>
    <col min="8199" max="8199" width="14.5703125" style="1" bestFit="1" customWidth="1"/>
    <col min="8200" max="8200" width="19.85546875" style="1" customWidth="1"/>
    <col min="8201" max="8201" width="15.140625" style="1" bestFit="1" customWidth="1"/>
    <col min="8202" max="8202" width="16.5703125" style="1" bestFit="1" customWidth="1"/>
    <col min="8203" max="8203" width="11.42578125" style="1" bestFit="1" customWidth="1"/>
    <col min="8204" max="8448" width="9.140625" style="1"/>
    <col min="8449" max="8449" width="0" style="1" hidden="1" customWidth="1"/>
    <col min="8450" max="8450" width="69.7109375" style="1" customWidth="1"/>
    <col min="8451" max="8451" width="18.7109375" style="1" customWidth="1"/>
    <col min="8452" max="8452" width="17" style="1" customWidth="1"/>
    <col min="8453" max="8453" width="18.7109375" style="1" customWidth="1"/>
    <col min="8454" max="8454" width="10.7109375" style="1" customWidth="1"/>
    <col min="8455" max="8455" width="14.5703125" style="1" bestFit="1" customWidth="1"/>
    <col min="8456" max="8456" width="19.85546875" style="1" customWidth="1"/>
    <col min="8457" max="8457" width="15.140625" style="1" bestFit="1" customWidth="1"/>
    <col min="8458" max="8458" width="16.5703125" style="1" bestFit="1" customWidth="1"/>
    <col min="8459" max="8459" width="11.42578125" style="1" bestFit="1" customWidth="1"/>
    <col min="8460" max="8704" width="9.140625" style="1"/>
    <col min="8705" max="8705" width="0" style="1" hidden="1" customWidth="1"/>
    <col min="8706" max="8706" width="69.7109375" style="1" customWidth="1"/>
    <col min="8707" max="8707" width="18.7109375" style="1" customWidth="1"/>
    <col min="8708" max="8708" width="17" style="1" customWidth="1"/>
    <col min="8709" max="8709" width="18.7109375" style="1" customWidth="1"/>
    <col min="8710" max="8710" width="10.7109375" style="1" customWidth="1"/>
    <col min="8711" max="8711" width="14.5703125" style="1" bestFit="1" customWidth="1"/>
    <col min="8712" max="8712" width="19.85546875" style="1" customWidth="1"/>
    <col min="8713" max="8713" width="15.140625" style="1" bestFit="1" customWidth="1"/>
    <col min="8714" max="8714" width="16.5703125" style="1" bestFit="1" customWidth="1"/>
    <col min="8715" max="8715" width="11.42578125" style="1" bestFit="1" customWidth="1"/>
    <col min="8716" max="8960" width="9.140625" style="1"/>
    <col min="8961" max="8961" width="0" style="1" hidden="1" customWidth="1"/>
    <col min="8962" max="8962" width="69.7109375" style="1" customWidth="1"/>
    <col min="8963" max="8963" width="18.7109375" style="1" customWidth="1"/>
    <col min="8964" max="8964" width="17" style="1" customWidth="1"/>
    <col min="8965" max="8965" width="18.7109375" style="1" customWidth="1"/>
    <col min="8966" max="8966" width="10.7109375" style="1" customWidth="1"/>
    <col min="8967" max="8967" width="14.5703125" style="1" bestFit="1" customWidth="1"/>
    <col min="8968" max="8968" width="19.85546875" style="1" customWidth="1"/>
    <col min="8969" max="8969" width="15.140625" style="1" bestFit="1" customWidth="1"/>
    <col min="8970" max="8970" width="16.5703125" style="1" bestFit="1" customWidth="1"/>
    <col min="8971" max="8971" width="11.42578125" style="1" bestFit="1" customWidth="1"/>
    <col min="8972" max="9216" width="9.140625" style="1"/>
    <col min="9217" max="9217" width="0" style="1" hidden="1" customWidth="1"/>
    <col min="9218" max="9218" width="69.7109375" style="1" customWidth="1"/>
    <col min="9219" max="9219" width="18.7109375" style="1" customWidth="1"/>
    <col min="9220" max="9220" width="17" style="1" customWidth="1"/>
    <col min="9221" max="9221" width="18.7109375" style="1" customWidth="1"/>
    <col min="9222" max="9222" width="10.7109375" style="1" customWidth="1"/>
    <col min="9223" max="9223" width="14.5703125" style="1" bestFit="1" customWidth="1"/>
    <col min="9224" max="9224" width="19.85546875" style="1" customWidth="1"/>
    <col min="9225" max="9225" width="15.140625" style="1" bestFit="1" customWidth="1"/>
    <col min="9226" max="9226" width="16.5703125" style="1" bestFit="1" customWidth="1"/>
    <col min="9227" max="9227" width="11.42578125" style="1" bestFit="1" customWidth="1"/>
    <col min="9228" max="9472" width="9.140625" style="1"/>
    <col min="9473" max="9473" width="0" style="1" hidden="1" customWidth="1"/>
    <col min="9474" max="9474" width="69.7109375" style="1" customWidth="1"/>
    <col min="9475" max="9475" width="18.7109375" style="1" customWidth="1"/>
    <col min="9476" max="9476" width="17" style="1" customWidth="1"/>
    <col min="9477" max="9477" width="18.7109375" style="1" customWidth="1"/>
    <col min="9478" max="9478" width="10.7109375" style="1" customWidth="1"/>
    <col min="9479" max="9479" width="14.5703125" style="1" bestFit="1" customWidth="1"/>
    <col min="9480" max="9480" width="19.85546875" style="1" customWidth="1"/>
    <col min="9481" max="9481" width="15.140625" style="1" bestFit="1" customWidth="1"/>
    <col min="9482" max="9482" width="16.5703125" style="1" bestFit="1" customWidth="1"/>
    <col min="9483" max="9483" width="11.42578125" style="1" bestFit="1" customWidth="1"/>
    <col min="9484" max="9728" width="9.140625" style="1"/>
    <col min="9729" max="9729" width="0" style="1" hidden="1" customWidth="1"/>
    <col min="9730" max="9730" width="69.7109375" style="1" customWidth="1"/>
    <col min="9731" max="9731" width="18.7109375" style="1" customWidth="1"/>
    <col min="9732" max="9732" width="17" style="1" customWidth="1"/>
    <col min="9733" max="9733" width="18.7109375" style="1" customWidth="1"/>
    <col min="9734" max="9734" width="10.7109375" style="1" customWidth="1"/>
    <col min="9735" max="9735" width="14.5703125" style="1" bestFit="1" customWidth="1"/>
    <col min="9736" max="9736" width="19.85546875" style="1" customWidth="1"/>
    <col min="9737" max="9737" width="15.140625" style="1" bestFit="1" customWidth="1"/>
    <col min="9738" max="9738" width="16.5703125" style="1" bestFit="1" customWidth="1"/>
    <col min="9739" max="9739" width="11.42578125" style="1" bestFit="1" customWidth="1"/>
    <col min="9740" max="9984" width="9.140625" style="1"/>
    <col min="9985" max="9985" width="0" style="1" hidden="1" customWidth="1"/>
    <col min="9986" max="9986" width="69.7109375" style="1" customWidth="1"/>
    <col min="9987" max="9987" width="18.7109375" style="1" customWidth="1"/>
    <col min="9988" max="9988" width="17" style="1" customWidth="1"/>
    <col min="9989" max="9989" width="18.7109375" style="1" customWidth="1"/>
    <col min="9990" max="9990" width="10.7109375" style="1" customWidth="1"/>
    <col min="9991" max="9991" width="14.5703125" style="1" bestFit="1" customWidth="1"/>
    <col min="9992" max="9992" width="19.85546875" style="1" customWidth="1"/>
    <col min="9993" max="9993" width="15.140625" style="1" bestFit="1" customWidth="1"/>
    <col min="9994" max="9994" width="16.5703125" style="1" bestFit="1" customWidth="1"/>
    <col min="9995" max="9995" width="11.42578125" style="1" bestFit="1" customWidth="1"/>
    <col min="9996" max="10240" width="9.140625" style="1"/>
    <col min="10241" max="10241" width="0" style="1" hidden="1" customWidth="1"/>
    <col min="10242" max="10242" width="69.7109375" style="1" customWidth="1"/>
    <col min="10243" max="10243" width="18.7109375" style="1" customWidth="1"/>
    <col min="10244" max="10244" width="17" style="1" customWidth="1"/>
    <col min="10245" max="10245" width="18.7109375" style="1" customWidth="1"/>
    <col min="10246" max="10246" width="10.7109375" style="1" customWidth="1"/>
    <col min="10247" max="10247" width="14.5703125" style="1" bestFit="1" customWidth="1"/>
    <col min="10248" max="10248" width="19.85546875" style="1" customWidth="1"/>
    <col min="10249" max="10249" width="15.140625" style="1" bestFit="1" customWidth="1"/>
    <col min="10250" max="10250" width="16.5703125" style="1" bestFit="1" customWidth="1"/>
    <col min="10251" max="10251" width="11.42578125" style="1" bestFit="1" customWidth="1"/>
    <col min="10252" max="10496" width="9.140625" style="1"/>
    <col min="10497" max="10497" width="0" style="1" hidden="1" customWidth="1"/>
    <col min="10498" max="10498" width="69.7109375" style="1" customWidth="1"/>
    <col min="10499" max="10499" width="18.7109375" style="1" customWidth="1"/>
    <col min="10500" max="10500" width="17" style="1" customWidth="1"/>
    <col min="10501" max="10501" width="18.7109375" style="1" customWidth="1"/>
    <col min="10502" max="10502" width="10.7109375" style="1" customWidth="1"/>
    <col min="10503" max="10503" width="14.5703125" style="1" bestFit="1" customWidth="1"/>
    <col min="10504" max="10504" width="19.85546875" style="1" customWidth="1"/>
    <col min="10505" max="10505" width="15.140625" style="1" bestFit="1" customWidth="1"/>
    <col min="10506" max="10506" width="16.5703125" style="1" bestFit="1" customWidth="1"/>
    <col min="10507" max="10507" width="11.42578125" style="1" bestFit="1" customWidth="1"/>
    <col min="10508" max="10752" width="9.140625" style="1"/>
    <col min="10753" max="10753" width="0" style="1" hidden="1" customWidth="1"/>
    <col min="10754" max="10754" width="69.7109375" style="1" customWidth="1"/>
    <col min="10755" max="10755" width="18.7109375" style="1" customWidth="1"/>
    <col min="10756" max="10756" width="17" style="1" customWidth="1"/>
    <col min="10757" max="10757" width="18.7109375" style="1" customWidth="1"/>
    <col min="10758" max="10758" width="10.7109375" style="1" customWidth="1"/>
    <col min="10759" max="10759" width="14.5703125" style="1" bestFit="1" customWidth="1"/>
    <col min="10760" max="10760" width="19.85546875" style="1" customWidth="1"/>
    <col min="10761" max="10761" width="15.140625" style="1" bestFit="1" customWidth="1"/>
    <col min="10762" max="10762" width="16.5703125" style="1" bestFit="1" customWidth="1"/>
    <col min="10763" max="10763" width="11.42578125" style="1" bestFit="1" customWidth="1"/>
    <col min="10764" max="11008" width="9.140625" style="1"/>
    <col min="11009" max="11009" width="0" style="1" hidden="1" customWidth="1"/>
    <col min="11010" max="11010" width="69.7109375" style="1" customWidth="1"/>
    <col min="11011" max="11011" width="18.7109375" style="1" customWidth="1"/>
    <col min="11012" max="11012" width="17" style="1" customWidth="1"/>
    <col min="11013" max="11013" width="18.7109375" style="1" customWidth="1"/>
    <col min="11014" max="11014" width="10.7109375" style="1" customWidth="1"/>
    <col min="11015" max="11015" width="14.5703125" style="1" bestFit="1" customWidth="1"/>
    <col min="11016" max="11016" width="19.85546875" style="1" customWidth="1"/>
    <col min="11017" max="11017" width="15.140625" style="1" bestFit="1" customWidth="1"/>
    <col min="11018" max="11018" width="16.5703125" style="1" bestFit="1" customWidth="1"/>
    <col min="11019" max="11019" width="11.42578125" style="1" bestFit="1" customWidth="1"/>
    <col min="11020" max="11264" width="9.140625" style="1"/>
    <col min="11265" max="11265" width="0" style="1" hidden="1" customWidth="1"/>
    <col min="11266" max="11266" width="69.7109375" style="1" customWidth="1"/>
    <col min="11267" max="11267" width="18.7109375" style="1" customWidth="1"/>
    <col min="11268" max="11268" width="17" style="1" customWidth="1"/>
    <col min="11269" max="11269" width="18.7109375" style="1" customWidth="1"/>
    <col min="11270" max="11270" width="10.7109375" style="1" customWidth="1"/>
    <col min="11271" max="11271" width="14.5703125" style="1" bestFit="1" customWidth="1"/>
    <col min="11272" max="11272" width="19.85546875" style="1" customWidth="1"/>
    <col min="11273" max="11273" width="15.140625" style="1" bestFit="1" customWidth="1"/>
    <col min="11274" max="11274" width="16.5703125" style="1" bestFit="1" customWidth="1"/>
    <col min="11275" max="11275" width="11.42578125" style="1" bestFit="1" customWidth="1"/>
    <col min="11276" max="11520" width="9.140625" style="1"/>
    <col min="11521" max="11521" width="0" style="1" hidden="1" customWidth="1"/>
    <col min="11522" max="11522" width="69.7109375" style="1" customWidth="1"/>
    <col min="11523" max="11523" width="18.7109375" style="1" customWidth="1"/>
    <col min="11524" max="11524" width="17" style="1" customWidth="1"/>
    <col min="11525" max="11525" width="18.7109375" style="1" customWidth="1"/>
    <col min="11526" max="11526" width="10.7109375" style="1" customWidth="1"/>
    <col min="11527" max="11527" width="14.5703125" style="1" bestFit="1" customWidth="1"/>
    <col min="11528" max="11528" width="19.85546875" style="1" customWidth="1"/>
    <col min="11529" max="11529" width="15.140625" style="1" bestFit="1" customWidth="1"/>
    <col min="11530" max="11530" width="16.5703125" style="1" bestFit="1" customWidth="1"/>
    <col min="11531" max="11531" width="11.42578125" style="1" bestFit="1" customWidth="1"/>
    <col min="11532" max="11776" width="9.140625" style="1"/>
    <col min="11777" max="11777" width="0" style="1" hidden="1" customWidth="1"/>
    <col min="11778" max="11778" width="69.7109375" style="1" customWidth="1"/>
    <col min="11779" max="11779" width="18.7109375" style="1" customWidth="1"/>
    <col min="11780" max="11780" width="17" style="1" customWidth="1"/>
    <col min="11781" max="11781" width="18.7109375" style="1" customWidth="1"/>
    <col min="11782" max="11782" width="10.7109375" style="1" customWidth="1"/>
    <col min="11783" max="11783" width="14.5703125" style="1" bestFit="1" customWidth="1"/>
    <col min="11784" max="11784" width="19.85546875" style="1" customWidth="1"/>
    <col min="11785" max="11785" width="15.140625" style="1" bestFit="1" customWidth="1"/>
    <col min="11786" max="11786" width="16.5703125" style="1" bestFit="1" customWidth="1"/>
    <col min="11787" max="11787" width="11.42578125" style="1" bestFit="1" customWidth="1"/>
    <col min="11788" max="12032" width="9.140625" style="1"/>
    <col min="12033" max="12033" width="0" style="1" hidden="1" customWidth="1"/>
    <col min="12034" max="12034" width="69.7109375" style="1" customWidth="1"/>
    <col min="12035" max="12035" width="18.7109375" style="1" customWidth="1"/>
    <col min="12036" max="12036" width="17" style="1" customWidth="1"/>
    <col min="12037" max="12037" width="18.7109375" style="1" customWidth="1"/>
    <col min="12038" max="12038" width="10.7109375" style="1" customWidth="1"/>
    <col min="12039" max="12039" width="14.5703125" style="1" bestFit="1" customWidth="1"/>
    <col min="12040" max="12040" width="19.85546875" style="1" customWidth="1"/>
    <col min="12041" max="12041" width="15.140625" style="1" bestFit="1" customWidth="1"/>
    <col min="12042" max="12042" width="16.5703125" style="1" bestFit="1" customWidth="1"/>
    <col min="12043" max="12043" width="11.42578125" style="1" bestFit="1" customWidth="1"/>
    <col min="12044" max="12288" width="9.140625" style="1"/>
    <col min="12289" max="12289" width="0" style="1" hidden="1" customWidth="1"/>
    <col min="12290" max="12290" width="69.7109375" style="1" customWidth="1"/>
    <col min="12291" max="12291" width="18.7109375" style="1" customWidth="1"/>
    <col min="12292" max="12292" width="17" style="1" customWidth="1"/>
    <col min="12293" max="12293" width="18.7109375" style="1" customWidth="1"/>
    <col min="12294" max="12294" width="10.7109375" style="1" customWidth="1"/>
    <col min="12295" max="12295" width="14.5703125" style="1" bestFit="1" customWidth="1"/>
    <col min="12296" max="12296" width="19.85546875" style="1" customWidth="1"/>
    <col min="12297" max="12297" width="15.140625" style="1" bestFit="1" customWidth="1"/>
    <col min="12298" max="12298" width="16.5703125" style="1" bestFit="1" customWidth="1"/>
    <col min="12299" max="12299" width="11.42578125" style="1" bestFit="1" customWidth="1"/>
    <col min="12300" max="12544" width="9.140625" style="1"/>
    <col min="12545" max="12545" width="0" style="1" hidden="1" customWidth="1"/>
    <col min="12546" max="12546" width="69.7109375" style="1" customWidth="1"/>
    <col min="12547" max="12547" width="18.7109375" style="1" customWidth="1"/>
    <col min="12548" max="12548" width="17" style="1" customWidth="1"/>
    <col min="12549" max="12549" width="18.7109375" style="1" customWidth="1"/>
    <col min="12550" max="12550" width="10.7109375" style="1" customWidth="1"/>
    <col min="12551" max="12551" width="14.5703125" style="1" bestFit="1" customWidth="1"/>
    <col min="12552" max="12552" width="19.85546875" style="1" customWidth="1"/>
    <col min="12553" max="12553" width="15.140625" style="1" bestFit="1" customWidth="1"/>
    <col min="12554" max="12554" width="16.5703125" style="1" bestFit="1" customWidth="1"/>
    <col min="12555" max="12555" width="11.42578125" style="1" bestFit="1" customWidth="1"/>
    <col min="12556" max="12800" width="9.140625" style="1"/>
    <col min="12801" max="12801" width="0" style="1" hidden="1" customWidth="1"/>
    <col min="12802" max="12802" width="69.7109375" style="1" customWidth="1"/>
    <col min="12803" max="12803" width="18.7109375" style="1" customWidth="1"/>
    <col min="12804" max="12804" width="17" style="1" customWidth="1"/>
    <col min="12805" max="12805" width="18.7109375" style="1" customWidth="1"/>
    <col min="12806" max="12806" width="10.7109375" style="1" customWidth="1"/>
    <col min="12807" max="12807" width="14.5703125" style="1" bestFit="1" customWidth="1"/>
    <col min="12808" max="12808" width="19.85546875" style="1" customWidth="1"/>
    <col min="12809" max="12809" width="15.140625" style="1" bestFit="1" customWidth="1"/>
    <col min="12810" max="12810" width="16.5703125" style="1" bestFit="1" customWidth="1"/>
    <col min="12811" max="12811" width="11.42578125" style="1" bestFit="1" customWidth="1"/>
    <col min="12812" max="13056" width="9.140625" style="1"/>
    <col min="13057" max="13057" width="0" style="1" hidden="1" customWidth="1"/>
    <col min="13058" max="13058" width="69.7109375" style="1" customWidth="1"/>
    <col min="13059" max="13059" width="18.7109375" style="1" customWidth="1"/>
    <col min="13060" max="13060" width="17" style="1" customWidth="1"/>
    <col min="13061" max="13061" width="18.7109375" style="1" customWidth="1"/>
    <col min="13062" max="13062" width="10.7109375" style="1" customWidth="1"/>
    <col min="13063" max="13063" width="14.5703125" style="1" bestFit="1" customWidth="1"/>
    <col min="13064" max="13064" width="19.85546875" style="1" customWidth="1"/>
    <col min="13065" max="13065" width="15.140625" style="1" bestFit="1" customWidth="1"/>
    <col min="13066" max="13066" width="16.5703125" style="1" bestFit="1" customWidth="1"/>
    <col min="13067" max="13067" width="11.42578125" style="1" bestFit="1" customWidth="1"/>
    <col min="13068" max="13312" width="9.140625" style="1"/>
    <col min="13313" max="13313" width="0" style="1" hidden="1" customWidth="1"/>
    <col min="13314" max="13314" width="69.7109375" style="1" customWidth="1"/>
    <col min="13315" max="13315" width="18.7109375" style="1" customWidth="1"/>
    <col min="13316" max="13316" width="17" style="1" customWidth="1"/>
    <col min="13317" max="13317" width="18.7109375" style="1" customWidth="1"/>
    <col min="13318" max="13318" width="10.7109375" style="1" customWidth="1"/>
    <col min="13319" max="13319" width="14.5703125" style="1" bestFit="1" customWidth="1"/>
    <col min="13320" max="13320" width="19.85546875" style="1" customWidth="1"/>
    <col min="13321" max="13321" width="15.140625" style="1" bestFit="1" customWidth="1"/>
    <col min="13322" max="13322" width="16.5703125" style="1" bestFit="1" customWidth="1"/>
    <col min="13323" max="13323" width="11.42578125" style="1" bestFit="1" customWidth="1"/>
    <col min="13324" max="13568" width="9.140625" style="1"/>
    <col min="13569" max="13569" width="0" style="1" hidden="1" customWidth="1"/>
    <col min="13570" max="13570" width="69.7109375" style="1" customWidth="1"/>
    <col min="13571" max="13571" width="18.7109375" style="1" customWidth="1"/>
    <col min="13572" max="13572" width="17" style="1" customWidth="1"/>
    <col min="13573" max="13573" width="18.7109375" style="1" customWidth="1"/>
    <col min="13574" max="13574" width="10.7109375" style="1" customWidth="1"/>
    <col min="13575" max="13575" width="14.5703125" style="1" bestFit="1" customWidth="1"/>
    <col min="13576" max="13576" width="19.85546875" style="1" customWidth="1"/>
    <col min="13577" max="13577" width="15.140625" style="1" bestFit="1" customWidth="1"/>
    <col min="13578" max="13578" width="16.5703125" style="1" bestFit="1" customWidth="1"/>
    <col min="13579" max="13579" width="11.42578125" style="1" bestFit="1" customWidth="1"/>
    <col min="13580" max="13824" width="9.140625" style="1"/>
    <col min="13825" max="13825" width="0" style="1" hidden="1" customWidth="1"/>
    <col min="13826" max="13826" width="69.7109375" style="1" customWidth="1"/>
    <col min="13827" max="13827" width="18.7109375" style="1" customWidth="1"/>
    <col min="13828" max="13828" width="17" style="1" customWidth="1"/>
    <col min="13829" max="13829" width="18.7109375" style="1" customWidth="1"/>
    <col min="13830" max="13830" width="10.7109375" style="1" customWidth="1"/>
    <col min="13831" max="13831" width="14.5703125" style="1" bestFit="1" customWidth="1"/>
    <col min="13832" max="13832" width="19.85546875" style="1" customWidth="1"/>
    <col min="13833" max="13833" width="15.140625" style="1" bestFit="1" customWidth="1"/>
    <col min="13834" max="13834" width="16.5703125" style="1" bestFit="1" customWidth="1"/>
    <col min="13835" max="13835" width="11.42578125" style="1" bestFit="1" customWidth="1"/>
    <col min="13836" max="14080" width="9.140625" style="1"/>
    <col min="14081" max="14081" width="0" style="1" hidden="1" customWidth="1"/>
    <col min="14082" max="14082" width="69.7109375" style="1" customWidth="1"/>
    <col min="14083" max="14083" width="18.7109375" style="1" customWidth="1"/>
    <col min="14084" max="14084" width="17" style="1" customWidth="1"/>
    <col min="14085" max="14085" width="18.7109375" style="1" customWidth="1"/>
    <col min="14086" max="14086" width="10.7109375" style="1" customWidth="1"/>
    <col min="14087" max="14087" width="14.5703125" style="1" bestFit="1" customWidth="1"/>
    <col min="14088" max="14088" width="19.85546875" style="1" customWidth="1"/>
    <col min="14089" max="14089" width="15.140625" style="1" bestFit="1" customWidth="1"/>
    <col min="14090" max="14090" width="16.5703125" style="1" bestFit="1" customWidth="1"/>
    <col min="14091" max="14091" width="11.42578125" style="1" bestFit="1" customWidth="1"/>
    <col min="14092" max="14336" width="9.140625" style="1"/>
    <col min="14337" max="14337" width="0" style="1" hidden="1" customWidth="1"/>
    <col min="14338" max="14338" width="69.7109375" style="1" customWidth="1"/>
    <col min="14339" max="14339" width="18.7109375" style="1" customWidth="1"/>
    <col min="14340" max="14340" width="17" style="1" customWidth="1"/>
    <col min="14341" max="14341" width="18.7109375" style="1" customWidth="1"/>
    <col min="14342" max="14342" width="10.7109375" style="1" customWidth="1"/>
    <col min="14343" max="14343" width="14.5703125" style="1" bestFit="1" customWidth="1"/>
    <col min="14344" max="14344" width="19.85546875" style="1" customWidth="1"/>
    <col min="14345" max="14345" width="15.140625" style="1" bestFit="1" customWidth="1"/>
    <col min="14346" max="14346" width="16.5703125" style="1" bestFit="1" customWidth="1"/>
    <col min="14347" max="14347" width="11.42578125" style="1" bestFit="1" customWidth="1"/>
    <col min="14348" max="14592" width="9.140625" style="1"/>
    <col min="14593" max="14593" width="0" style="1" hidden="1" customWidth="1"/>
    <col min="14594" max="14594" width="69.7109375" style="1" customWidth="1"/>
    <col min="14595" max="14595" width="18.7109375" style="1" customWidth="1"/>
    <col min="14596" max="14596" width="17" style="1" customWidth="1"/>
    <col min="14597" max="14597" width="18.7109375" style="1" customWidth="1"/>
    <col min="14598" max="14598" width="10.7109375" style="1" customWidth="1"/>
    <col min="14599" max="14599" width="14.5703125" style="1" bestFit="1" customWidth="1"/>
    <col min="14600" max="14600" width="19.85546875" style="1" customWidth="1"/>
    <col min="14601" max="14601" width="15.140625" style="1" bestFit="1" customWidth="1"/>
    <col min="14602" max="14602" width="16.5703125" style="1" bestFit="1" customWidth="1"/>
    <col min="14603" max="14603" width="11.42578125" style="1" bestFit="1" customWidth="1"/>
    <col min="14604" max="14848" width="9.140625" style="1"/>
    <col min="14849" max="14849" width="0" style="1" hidden="1" customWidth="1"/>
    <col min="14850" max="14850" width="69.7109375" style="1" customWidth="1"/>
    <col min="14851" max="14851" width="18.7109375" style="1" customWidth="1"/>
    <col min="14852" max="14852" width="17" style="1" customWidth="1"/>
    <col min="14853" max="14853" width="18.7109375" style="1" customWidth="1"/>
    <col min="14854" max="14854" width="10.7109375" style="1" customWidth="1"/>
    <col min="14855" max="14855" width="14.5703125" style="1" bestFit="1" customWidth="1"/>
    <col min="14856" max="14856" width="19.85546875" style="1" customWidth="1"/>
    <col min="14857" max="14857" width="15.140625" style="1" bestFit="1" customWidth="1"/>
    <col min="14858" max="14858" width="16.5703125" style="1" bestFit="1" customWidth="1"/>
    <col min="14859" max="14859" width="11.42578125" style="1" bestFit="1" customWidth="1"/>
    <col min="14860" max="15104" width="9.140625" style="1"/>
    <col min="15105" max="15105" width="0" style="1" hidden="1" customWidth="1"/>
    <col min="15106" max="15106" width="69.7109375" style="1" customWidth="1"/>
    <col min="15107" max="15107" width="18.7109375" style="1" customWidth="1"/>
    <col min="15108" max="15108" width="17" style="1" customWidth="1"/>
    <col min="15109" max="15109" width="18.7109375" style="1" customWidth="1"/>
    <col min="15110" max="15110" width="10.7109375" style="1" customWidth="1"/>
    <col min="15111" max="15111" width="14.5703125" style="1" bestFit="1" customWidth="1"/>
    <col min="15112" max="15112" width="19.85546875" style="1" customWidth="1"/>
    <col min="15113" max="15113" width="15.140625" style="1" bestFit="1" customWidth="1"/>
    <col min="15114" max="15114" width="16.5703125" style="1" bestFit="1" customWidth="1"/>
    <col min="15115" max="15115" width="11.42578125" style="1" bestFit="1" customWidth="1"/>
    <col min="15116" max="15360" width="9.140625" style="1"/>
    <col min="15361" max="15361" width="0" style="1" hidden="1" customWidth="1"/>
    <col min="15362" max="15362" width="69.7109375" style="1" customWidth="1"/>
    <col min="15363" max="15363" width="18.7109375" style="1" customWidth="1"/>
    <col min="15364" max="15364" width="17" style="1" customWidth="1"/>
    <col min="15365" max="15365" width="18.7109375" style="1" customWidth="1"/>
    <col min="15366" max="15366" width="10.7109375" style="1" customWidth="1"/>
    <col min="15367" max="15367" width="14.5703125" style="1" bestFit="1" customWidth="1"/>
    <col min="15368" max="15368" width="19.85546875" style="1" customWidth="1"/>
    <col min="15369" max="15369" width="15.140625" style="1" bestFit="1" customWidth="1"/>
    <col min="15370" max="15370" width="16.5703125" style="1" bestFit="1" customWidth="1"/>
    <col min="15371" max="15371" width="11.42578125" style="1" bestFit="1" customWidth="1"/>
    <col min="15372" max="15616" width="9.140625" style="1"/>
    <col min="15617" max="15617" width="0" style="1" hidden="1" customWidth="1"/>
    <col min="15618" max="15618" width="69.7109375" style="1" customWidth="1"/>
    <col min="15619" max="15619" width="18.7109375" style="1" customWidth="1"/>
    <col min="15620" max="15620" width="17" style="1" customWidth="1"/>
    <col min="15621" max="15621" width="18.7109375" style="1" customWidth="1"/>
    <col min="15622" max="15622" width="10.7109375" style="1" customWidth="1"/>
    <col min="15623" max="15623" width="14.5703125" style="1" bestFit="1" customWidth="1"/>
    <col min="15624" max="15624" width="19.85546875" style="1" customWidth="1"/>
    <col min="15625" max="15625" width="15.140625" style="1" bestFit="1" customWidth="1"/>
    <col min="15626" max="15626" width="16.5703125" style="1" bestFit="1" customWidth="1"/>
    <col min="15627" max="15627" width="11.42578125" style="1" bestFit="1" customWidth="1"/>
    <col min="15628" max="15872" width="9.140625" style="1"/>
    <col min="15873" max="15873" width="0" style="1" hidden="1" customWidth="1"/>
    <col min="15874" max="15874" width="69.7109375" style="1" customWidth="1"/>
    <col min="15875" max="15875" width="18.7109375" style="1" customWidth="1"/>
    <col min="15876" max="15876" width="17" style="1" customWidth="1"/>
    <col min="15877" max="15877" width="18.7109375" style="1" customWidth="1"/>
    <col min="15878" max="15878" width="10.7109375" style="1" customWidth="1"/>
    <col min="15879" max="15879" width="14.5703125" style="1" bestFit="1" customWidth="1"/>
    <col min="15880" max="15880" width="19.85546875" style="1" customWidth="1"/>
    <col min="15881" max="15881" width="15.140625" style="1" bestFit="1" customWidth="1"/>
    <col min="15882" max="15882" width="16.5703125" style="1" bestFit="1" customWidth="1"/>
    <col min="15883" max="15883" width="11.42578125" style="1" bestFit="1" customWidth="1"/>
    <col min="15884" max="16128" width="9.140625" style="1"/>
    <col min="16129" max="16129" width="0" style="1" hidden="1" customWidth="1"/>
    <col min="16130" max="16130" width="69.7109375" style="1" customWidth="1"/>
    <col min="16131" max="16131" width="18.7109375" style="1" customWidth="1"/>
    <col min="16132" max="16132" width="17" style="1" customWidth="1"/>
    <col min="16133" max="16133" width="18.7109375" style="1" customWidth="1"/>
    <col min="16134" max="16134" width="10.7109375" style="1" customWidth="1"/>
    <col min="16135" max="16135" width="14.5703125" style="1" bestFit="1" customWidth="1"/>
    <col min="16136" max="16136" width="19.85546875" style="1" customWidth="1"/>
    <col min="16137" max="16137" width="15.140625" style="1" bestFit="1" customWidth="1"/>
    <col min="16138" max="16138" width="16.5703125" style="1" bestFit="1" customWidth="1"/>
    <col min="16139" max="16139" width="11.42578125" style="1" bestFit="1" customWidth="1"/>
    <col min="16140" max="16384" width="9.140625" style="1"/>
  </cols>
  <sheetData>
    <row r="1" spans="2:12" hidden="1" x14ac:dyDescent="0.25">
      <c r="B1" s="316" t="s">
        <v>0</v>
      </c>
      <c r="C1" s="317"/>
      <c r="D1" s="317"/>
      <c r="E1" s="317"/>
      <c r="F1" s="317"/>
      <c r="G1" s="317"/>
      <c r="H1" s="318"/>
    </row>
    <row r="2" spans="2:12" hidden="1" x14ac:dyDescent="0.25">
      <c r="B2" s="319" t="s">
        <v>1</v>
      </c>
      <c r="C2" s="320"/>
      <c r="D2" s="320"/>
      <c r="E2" s="320"/>
      <c r="F2" s="320"/>
      <c r="G2" s="320"/>
      <c r="H2" s="321"/>
    </row>
    <row r="3" spans="2:12" x14ac:dyDescent="0.25">
      <c r="B3" s="95" t="s">
        <v>2</v>
      </c>
      <c r="C3" s="96"/>
      <c r="D3" s="97"/>
      <c r="E3" s="98"/>
      <c r="F3" s="98"/>
      <c r="G3" s="98"/>
      <c r="H3" s="99"/>
    </row>
    <row r="4" spans="2:12" x14ac:dyDescent="0.25">
      <c r="B4" s="95" t="s">
        <v>765</v>
      </c>
      <c r="C4" s="96"/>
      <c r="D4" s="131"/>
      <c r="E4" s="96"/>
      <c r="F4" s="96"/>
      <c r="G4" s="96"/>
      <c r="H4" s="132"/>
    </row>
    <row r="5" spans="2:12" x14ac:dyDescent="0.25">
      <c r="B5" s="148" t="s">
        <v>4</v>
      </c>
      <c r="C5" s="100"/>
      <c r="D5" s="101"/>
      <c r="E5" s="100"/>
      <c r="F5" s="100"/>
      <c r="G5" s="100"/>
      <c r="H5" s="102"/>
    </row>
    <row r="6" spans="2:12" x14ac:dyDescent="0.25">
      <c r="B6" s="95"/>
      <c r="C6" s="100"/>
      <c r="D6" s="101"/>
      <c r="E6" s="100"/>
      <c r="F6" s="100"/>
      <c r="G6" s="100"/>
      <c r="H6" s="102"/>
    </row>
    <row r="7" spans="2:12" ht="30" x14ac:dyDescent="0.25">
      <c r="B7" s="14" t="s">
        <v>5</v>
      </c>
      <c r="C7" s="149" t="s">
        <v>6</v>
      </c>
      <c r="D7" s="150" t="s">
        <v>7</v>
      </c>
      <c r="E7" s="17" t="s">
        <v>8</v>
      </c>
      <c r="F7" s="306" t="s">
        <v>9</v>
      </c>
      <c r="G7" s="17" t="s">
        <v>10</v>
      </c>
      <c r="H7" s="151" t="s">
        <v>11</v>
      </c>
    </row>
    <row r="8" spans="2:12" x14ac:dyDescent="0.25">
      <c r="B8" s="4" t="s">
        <v>12</v>
      </c>
      <c r="C8" s="19"/>
      <c r="D8" s="103"/>
      <c r="E8" s="105"/>
      <c r="F8" s="307"/>
      <c r="G8" s="105"/>
      <c r="H8" s="106"/>
    </row>
    <row r="9" spans="2:12" x14ac:dyDescent="0.25">
      <c r="B9" s="4" t="s">
        <v>13</v>
      </c>
      <c r="C9" s="19"/>
      <c r="D9" s="103"/>
      <c r="E9" s="105"/>
      <c r="F9" s="307"/>
      <c r="G9" s="105"/>
      <c r="H9" s="106"/>
    </row>
    <row r="10" spans="2:12" x14ac:dyDescent="0.25">
      <c r="B10" s="27" t="s">
        <v>14</v>
      </c>
      <c r="C10" s="19"/>
      <c r="D10" s="103"/>
      <c r="E10" s="105"/>
      <c r="F10" s="307"/>
      <c r="G10" s="105"/>
      <c r="H10" s="106"/>
      <c r="J10" s="1"/>
    </row>
    <row r="11" spans="2:12" x14ac:dyDescent="0.25">
      <c r="B11" s="45" t="s">
        <v>373</v>
      </c>
      <c r="C11" s="308" t="s">
        <v>16</v>
      </c>
      <c r="D11" s="309">
        <v>1150</v>
      </c>
      <c r="E11" s="206">
        <v>12156.05</v>
      </c>
      <c r="F11" s="160">
        <v>6.33</v>
      </c>
      <c r="G11" s="234">
        <v>4.1798999999999999</v>
      </c>
      <c r="H11" s="108" t="s">
        <v>374</v>
      </c>
      <c r="J11" s="1"/>
    </row>
    <row r="12" spans="2:12" x14ac:dyDescent="0.25">
      <c r="B12" s="45" t="s">
        <v>405</v>
      </c>
      <c r="C12" s="308" t="s">
        <v>250</v>
      </c>
      <c r="D12" s="309">
        <v>1000</v>
      </c>
      <c r="E12" s="206">
        <v>10235.01</v>
      </c>
      <c r="F12" s="160">
        <v>5.33</v>
      </c>
      <c r="G12" s="234">
        <v>4.5076000000000001</v>
      </c>
      <c r="H12" s="108" t="s">
        <v>406</v>
      </c>
      <c r="J12" s="1"/>
    </row>
    <row r="13" spans="2:12" x14ac:dyDescent="0.25">
      <c r="B13" s="45" t="s">
        <v>78</v>
      </c>
      <c r="C13" s="45" t="s">
        <v>16</v>
      </c>
      <c r="D13" s="77">
        <v>750</v>
      </c>
      <c r="E13" s="206">
        <v>7764.28</v>
      </c>
      <c r="F13" s="160">
        <v>4.04</v>
      </c>
      <c r="G13" s="234">
        <v>4.82</v>
      </c>
      <c r="H13" s="108" t="s">
        <v>79</v>
      </c>
      <c r="J13" s="1"/>
    </row>
    <row r="14" spans="2:12" x14ac:dyDescent="0.25">
      <c r="B14" s="45" t="s">
        <v>576</v>
      </c>
      <c r="C14" s="45" t="s">
        <v>16</v>
      </c>
      <c r="D14" s="77">
        <v>500</v>
      </c>
      <c r="E14" s="206">
        <v>5253.9</v>
      </c>
      <c r="F14" s="160">
        <v>2.74</v>
      </c>
      <c r="G14" s="234">
        <v>4.2473999999999998</v>
      </c>
      <c r="H14" s="108" t="s">
        <v>577</v>
      </c>
      <c r="J14" s="1"/>
    </row>
    <row r="15" spans="2:12" x14ac:dyDescent="0.25">
      <c r="B15" s="4" t="s">
        <v>88</v>
      </c>
      <c r="C15" s="19"/>
      <c r="D15" s="296"/>
      <c r="E15" s="299">
        <f>SUM(E11:E14)</f>
        <v>35409.24</v>
      </c>
      <c r="F15" s="299">
        <f>SUM(F11:F14)</f>
        <v>18.439999999999998</v>
      </c>
      <c r="G15" s="159"/>
      <c r="H15" s="237"/>
      <c r="I15" s="169"/>
      <c r="J15" s="171"/>
      <c r="K15" s="156"/>
      <c r="L15" s="169"/>
    </row>
    <row r="16" spans="2:12" x14ac:dyDescent="0.25">
      <c r="B16" s="4" t="s">
        <v>90</v>
      </c>
      <c r="C16" s="19"/>
      <c r="D16" s="296"/>
      <c r="E16" s="204"/>
      <c r="F16" s="310"/>
      <c r="G16" s="159"/>
      <c r="H16" s="237"/>
      <c r="I16" s="169"/>
      <c r="J16" s="1"/>
      <c r="L16" s="169"/>
    </row>
    <row r="17" spans="2:12" x14ac:dyDescent="0.25">
      <c r="B17" s="4" t="s">
        <v>91</v>
      </c>
      <c r="C17" s="19"/>
      <c r="D17" s="296"/>
      <c r="E17" s="204"/>
      <c r="F17" s="310"/>
      <c r="G17" s="159"/>
      <c r="H17" s="237"/>
      <c r="I17" s="169"/>
      <c r="J17" s="1"/>
      <c r="L17" s="169"/>
    </row>
    <row r="18" spans="2:12" x14ac:dyDescent="0.25">
      <c r="B18" s="28" t="s">
        <v>766</v>
      </c>
      <c r="C18" s="43" t="s">
        <v>99</v>
      </c>
      <c r="D18" s="311">
        <v>60000000</v>
      </c>
      <c r="E18" s="206">
        <v>61560.81</v>
      </c>
      <c r="F18" s="312">
        <v>32.06</v>
      </c>
      <c r="G18" s="162">
        <v>4.0326999999999993</v>
      </c>
      <c r="H18" s="237" t="s">
        <v>767</v>
      </c>
      <c r="I18" s="169"/>
      <c r="J18" s="1"/>
      <c r="L18" s="169"/>
    </row>
    <row r="19" spans="2:12" x14ac:dyDescent="0.25">
      <c r="B19" s="28" t="s">
        <v>420</v>
      </c>
      <c r="C19" s="43" t="s">
        <v>99</v>
      </c>
      <c r="D19" s="311">
        <v>13500000</v>
      </c>
      <c r="E19" s="206">
        <v>13908.51</v>
      </c>
      <c r="F19" s="312">
        <v>7.24</v>
      </c>
      <c r="G19" s="162">
        <v>3.9910000000000001</v>
      </c>
      <c r="H19" s="237" t="s">
        <v>421</v>
      </c>
      <c r="I19" s="169"/>
      <c r="J19" s="1"/>
      <c r="L19" s="169"/>
    </row>
    <row r="20" spans="2:12" x14ac:dyDescent="0.25">
      <c r="B20" s="4" t="s">
        <v>88</v>
      </c>
      <c r="C20" s="19"/>
      <c r="D20" s="296"/>
      <c r="E20" s="299">
        <f>SUM(E18:E19)</f>
        <v>75469.319999999992</v>
      </c>
      <c r="F20" s="299">
        <f>SUM(F18:F19)</f>
        <v>39.300000000000004</v>
      </c>
      <c r="G20" s="159"/>
      <c r="H20" s="237"/>
      <c r="I20" s="169"/>
      <c r="J20" s="1"/>
      <c r="L20" s="169"/>
    </row>
    <row r="21" spans="2:12" x14ac:dyDescent="0.25">
      <c r="B21" s="27" t="s">
        <v>92</v>
      </c>
      <c r="C21" s="45"/>
      <c r="D21" s="77"/>
      <c r="E21" s="206"/>
      <c r="F21" s="312"/>
      <c r="G21" s="206"/>
      <c r="H21" s="237"/>
      <c r="I21" s="169"/>
      <c r="J21" s="1"/>
      <c r="L21" s="169"/>
    </row>
    <row r="22" spans="2:12" x14ac:dyDescent="0.25">
      <c r="B22" s="27" t="s">
        <v>109</v>
      </c>
      <c r="C22" s="45"/>
      <c r="D22" s="77"/>
      <c r="E22" s="206"/>
      <c r="F22" s="312"/>
      <c r="G22" s="206"/>
      <c r="H22" s="237"/>
      <c r="I22" s="169"/>
      <c r="J22" s="183"/>
      <c r="K22" s="183"/>
      <c r="L22" s="169"/>
    </row>
    <row r="23" spans="2:12" x14ac:dyDescent="0.25">
      <c r="B23" s="45" t="s">
        <v>435</v>
      </c>
      <c r="C23" s="45" t="s">
        <v>316</v>
      </c>
      <c r="D23" s="77">
        <v>2500</v>
      </c>
      <c r="E23" s="206">
        <v>12027.71</v>
      </c>
      <c r="F23" s="207">
        <v>6.26</v>
      </c>
      <c r="G23" s="206">
        <v>4.5499000000000001</v>
      </c>
      <c r="H23" s="237" t="s">
        <v>436</v>
      </c>
      <c r="J23" s="183"/>
      <c r="K23" s="183"/>
      <c r="L23" s="169"/>
    </row>
    <row r="24" spans="2:12" x14ac:dyDescent="0.25">
      <c r="B24" s="45" t="s">
        <v>315</v>
      </c>
      <c r="C24" s="45" t="s">
        <v>316</v>
      </c>
      <c r="D24" s="77">
        <v>5000</v>
      </c>
      <c r="E24" s="206">
        <v>4973.8599999999997</v>
      </c>
      <c r="F24" s="207">
        <v>2.59</v>
      </c>
      <c r="G24" s="206">
        <v>3.6896</v>
      </c>
      <c r="H24" s="237" t="s">
        <v>317</v>
      </c>
      <c r="J24" s="183"/>
      <c r="K24" s="183"/>
      <c r="L24" s="169"/>
    </row>
    <row r="25" spans="2:12" x14ac:dyDescent="0.25">
      <c r="B25" s="45" t="s">
        <v>768</v>
      </c>
      <c r="C25" s="45" t="s">
        <v>322</v>
      </c>
      <c r="D25" s="77">
        <v>1000</v>
      </c>
      <c r="E25" s="206">
        <v>4948.75</v>
      </c>
      <c r="F25" s="207">
        <v>2.58</v>
      </c>
      <c r="G25" s="206">
        <v>4.0216999999999992</v>
      </c>
      <c r="H25" s="237" t="s">
        <v>769</v>
      </c>
      <c r="J25" s="183"/>
      <c r="K25" s="183"/>
      <c r="L25" s="169"/>
    </row>
    <row r="26" spans="2:12" x14ac:dyDescent="0.25">
      <c r="B26" s="45" t="s">
        <v>770</v>
      </c>
      <c r="C26" s="45" t="s">
        <v>316</v>
      </c>
      <c r="D26" s="77">
        <v>1000</v>
      </c>
      <c r="E26" s="206">
        <v>4922.59</v>
      </c>
      <c r="F26" s="207">
        <v>2.56</v>
      </c>
      <c r="G26" s="206">
        <v>4.1000999999999994</v>
      </c>
      <c r="H26" s="237" t="s">
        <v>771</v>
      </c>
      <c r="J26" s="183"/>
      <c r="K26" s="183"/>
      <c r="L26" s="169"/>
    </row>
    <row r="27" spans="2:12" x14ac:dyDescent="0.25">
      <c r="B27" s="45" t="s">
        <v>772</v>
      </c>
      <c r="C27" s="45" t="s">
        <v>322</v>
      </c>
      <c r="D27" s="77">
        <v>1000</v>
      </c>
      <c r="E27" s="206">
        <v>4824.8</v>
      </c>
      <c r="F27" s="207">
        <v>2.5099999999999998</v>
      </c>
      <c r="G27" s="206">
        <v>4.7000999999999999</v>
      </c>
      <c r="H27" s="237" t="s">
        <v>773</v>
      </c>
      <c r="J27" s="183"/>
      <c r="K27" s="183"/>
      <c r="L27" s="169"/>
    </row>
    <row r="28" spans="2:12" x14ac:dyDescent="0.25">
      <c r="B28" s="45" t="s">
        <v>428</v>
      </c>
      <c r="C28" s="45" t="s">
        <v>322</v>
      </c>
      <c r="D28" s="77">
        <v>1000</v>
      </c>
      <c r="E28" s="206">
        <v>4824.2</v>
      </c>
      <c r="F28" s="160">
        <v>2.5099999999999998</v>
      </c>
      <c r="G28" s="154">
        <v>4.7000999999999999</v>
      </c>
      <c r="H28" s="237" t="s">
        <v>429</v>
      </c>
      <c r="J28" s="171"/>
      <c r="K28" s="156"/>
      <c r="L28" s="169"/>
    </row>
    <row r="29" spans="2:12" x14ac:dyDescent="0.25">
      <c r="B29" s="45" t="s">
        <v>639</v>
      </c>
      <c r="C29" s="45" t="s">
        <v>322</v>
      </c>
      <c r="D29" s="77">
        <v>1667</v>
      </c>
      <c r="E29" s="206">
        <v>1648.65</v>
      </c>
      <c r="F29" s="160">
        <v>0.86</v>
      </c>
      <c r="G29" s="154">
        <v>4.0216999999999992</v>
      </c>
      <c r="H29" s="237" t="s">
        <v>640</v>
      </c>
      <c r="J29" s="171"/>
      <c r="K29" s="156"/>
      <c r="L29" s="169"/>
    </row>
    <row r="30" spans="2:12" s="160" customFormat="1" x14ac:dyDescent="0.25">
      <c r="B30" s="27" t="s">
        <v>88</v>
      </c>
      <c r="C30" s="27"/>
      <c r="D30" s="79"/>
      <c r="E30" s="299">
        <f>SUM(E23:E29)</f>
        <v>38170.559999999998</v>
      </c>
      <c r="F30" s="299">
        <f>SUM(F23:F29)</f>
        <v>19.869999999999997</v>
      </c>
      <c r="G30" s="159"/>
      <c r="H30" s="237"/>
      <c r="I30" s="169"/>
      <c r="J30" s="1"/>
    </row>
    <row r="31" spans="2:12" s="160" customFormat="1" x14ac:dyDescent="0.25">
      <c r="B31" s="27" t="s">
        <v>324</v>
      </c>
      <c r="C31" s="45"/>
      <c r="D31" s="77"/>
      <c r="E31" s="206"/>
      <c r="F31" s="312"/>
      <c r="G31" s="206"/>
      <c r="H31" s="237"/>
      <c r="I31" s="169"/>
      <c r="J31" s="1"/>
    </row>
    <row r="32" spans="2:12" s="160" customFormat="1" x14ac:dyDescent="0.25">
      <c r="B32" s="27" t="s">
        <v>14</v>
      </c>
      <c r="C32" s="45"/>
      <c r="D32" s="77"/>
      <c r="E32" s="206"/>
      <c r="G32" s="154"/>
      <c r="H32" s="237"/>
      <c r="I32" s="169"/>
      <c r="J32" s="1"/>
    </row>
    <row r="33" spans="2:10" s="160" customFormat="1" x14ac:dyDescent="0.25">
      <c r="B33" s="45" t="s">
        <v>774</v>
      </c>
      <c r="C33" s="45" t="s">
        <v>322</v>
      </c>
      <c r="D33" s="77">
        <v>2000</v>
      </c>
      <c r="E33" s="206">
        <v>9841.1</v>
      </c>
      <c r="F33" s="160">
        <v>5.13</v>
      </c>
      <c r="G33" s="154">
        <v>4.2401</v>
      </c>
      <c r="H33" s="237" t="s">
        <v>775</v>
      </c>
      <c r="I33" s="1"/>
      <c r="J33" s="1"/>
    </row>
    <row r="34" spans="2:10" s="160" customFormat="1" x14ac:dyDescent="0.25">
      <c r="B34" s="45" t="s">
        <v>441</v>
      </c>
      <c r="C34" s="45" t="s">
        <v>322</v>
      </c>
      <c r="D34" s="77">
        <v>2000</v>
      </c>
      <c r="E34" s="206">
        <v>9835.36</v>
      </c>
      <c r="F34" s="160">
        <v>5.12</v>
      </c>
      <c r="G34" s="154">
        <v>4.1848999999999998</v>
      </c>
      <c r="H34" s="237" t="s">
        <v>442</v>
      </c>
      <c r="I34" s="1"/>
      <c r="J34" s="1"/>
    </row>
    <row r="35" spans="2:10" s="160" customFormat="1" x14ac:dyDescent="0.25">
      <c r="B35" s="45" t="s">
        <v>346</v>
      </c>
      <c r="C35" s="45" t="s">
        <v>322</v>
      </c>
      <c r="D35" s="77">
        <v>1000</v>
      </c>
      <c r="E35" s="206">
        <v>4952.0200000000004</v>
      </c>
      <c r="F35" s="160">
        <v>2.58</v>
      </c>
      <c r="G35" s="154">
        <v>4.0648999999999997</v>
      </c>
      <c r="H35" s="237" t="s">
        <v>347</v>
      </c>
      <c r="I35" s="1"/>
      <c r="J35" s="1"/>
    </row>
    <row r="36" spans="2:10" s="160" customFormat="1" x14ac:dyDescent="0.25">
      <c r="B36" s="45" t="s">
        <v>776</v>
      </c>
      <c r="C36" s="45" t="s">
        <v>322</v>
      </c>
      <c r="D36" s="77">
        <v>1000</v>
      </c>
      <c r="E36" s="206">
        <v>4936.78</v>
      </c>
      <c r="F36" s="160">
        <v>2.57</v>
      </c>
      <c r="G36" s="154">
        <v>4.1000999999999994</v>
      </c>
      <c r="H36" s="237" t="s">
        <v>777</v>
      </c>
      <c r="I36" s="1"/>
      <c r="J36" s="1"/>
    </row>
    <row r="37" spans="2:10" s="160" customFormat="1" x14ac:dyDescent="0.25">
      <c r="B37" s="27" t="s">
        <v>88</v>
      </c>
      <c r="C37" s="27"/>
      <c r="D37" s="79"/>
      <c r="E37" s="299">
        <f>SUM(E33:E36)</f>
        <v>29565.26</v>
      </c>
      <c r="F37" s="299">
        <f>SUM(F33:F36)</f>
        <v>15.4</v>
      </c>
      <c r="G37" s="159"/>
      <c r="H37" s="237"/>
      <c r="I37" s="169"/>
      <c r="J37" s="1"/>
    </row>
    <row r="38" spans="2:10" s="160" customFormat="1" x14ac:dyDescent="0.25">
      <c r="B38" s="27" t="s">
        <v>94</v>
      </c>
      <c r="C38" s="27"/>
      <c r="D38" s="79"/>
      <c r="E38" s="313"/>
      <c r="F38" s="204"/>
      <c r="G38" s="165"/>
      <c r="H38" s="41"/>
      <c r="I38" s="169"/>
      <c r="J38" s="1"/>
    </row>
    <row r="39" spans="2:10" s="160" customFormat="1" x14ac:dyDescent="0.25">
      <c r="B39" s="45" t="s">
        <v>778</v>
      </c>
      <c r="C39" s="45" t="s">
        <v>99</v>
      </c>
      <c r="D39" s="77">
        <v>5000000</v>
      </c>
      <c r="E39" s="206">
        <v>4929.3500000000004</v>
      </c>
      <c r="F39" s="206">
        <v>2.57</v>
      </c>
      <c r="G39" s="207">
        <v>3.8751000000000002</v>
      </c>
      <c r="H39" s="237" t="s">
        <v>779</v>
      </c>
      <c r="I39" s="169"/>
      <c r="J39" s="1"/>
    </row>
    <row r="40" spans="2:10" s="160" customFormat="1" x14ac:dyDescent="0.25">
      <c r="B40" s="45" t="s">
        <v>780</v>
      </c>
      <c r="C40" s="45" t="s">
        <v>99</v>
      </c>
      <c r="D40" s="77">
        <v>2500000</v>
      </c>
      <c r="E40" s="206">
        <v>2474.5100000000002</v>
      </c>
      <c r="F40" s="206">
        <v>1.29</v>
      </c>
      <c r="G40" s="207">
        <v>3.7599</v>
      </c>
      <c r="H40" s="237" t="s">
        <v>781</v>
      </c>
      <c r="I40" s="169"/>
      <c r="J40" s="1"/>
    </row>
    <row r="41" spans="2:10" s="160" customFormat="1" x14ac:dyDescent="0.25">
      <c r="B41" s="45" t="s">
        <v>782</v>
      </c>
      <c r="C41" s="45" t="s">
        <v>99</v>
      </c>
      <c r="D41" s="77">
        <v>2500000</v>
      </c>
      <c r="E41" s="206">
        <v>2476.2800000000002</v>
      </c>
      <c r="F41" s="206">
        <v>1.29</v>
      </c>
      <c r="G41" s="207">
        <v>3.7599</v>
      </c>
      <c r="H41" s="237" t="s">
        <v>783</v>
      </c>
      <c r="I41" s="169"/>
      <c r="J41" s="1"/>
    </row>
    <row r="42" spans="2:10" s="160" customFormat="1" x14ac:dyDescent="0.25">
      <c r="B42" s="27" t="s">
        <v>88</v>
      </c>
      <c r="C42" s="27"/>
      <c r="D42" s="79"/>
      <c r="E42" s="299">
        <f>SUM(E39:E41)</f>
        <v>9880.1400000000012</v>
      </c>
      <c r="F42" s="299">
        <f>SUM(F39:F41)</f>
        <v>5.15</v>
      </c>
      <c r="G42" s="165"/>
      <c r="H42" s="41"/>
      <c r="I42" s="169"/>
      <c r="J42" s="1"/>
    </row>
    <row r="43" spans="2:10" s="160" customFormat="1" x14ac:dyDescent="0.25">
      <c r="B43" s="27" t="s">
        <v>113</v>
      </c>
      <c r="C43" s="45"/>
      <c r="D43" s="76"/>
      <c r="E43" s="162">
        <v>5768.86</v>
      </c>
      <c r="F43" s="314">
        <v>3</v>
      </c>
      <c r="G43" s="154"/>
      <c r="H43" s="23"/>
      <c r="I43" s="63"/>
      <c r="J43" s="1"/>
    </row>
    <row r="44" spans="2:10" s="160" customFormat="1" x14ac:dyDescent="0.25">
      <c r="B44" s="27" t="s">
        <v>114</v>
      </c>
      <c r="C44" s="45"/>
      <c r="D44" s="76"/>
      <c r="E44" s="162">
        <v>-2274.9899999999998</v>
      </c>
      <c r="F44" s="314">
        <v>-1.1599999999999999</v>
      </c>
      <c r="G44" s="154"/>
      <c r="H44" s="23"/>
      <c r="I44" s="63"/>
      <c r="J44" s="1"/>
    </row>
    <row r="45" spans="2:10" s="160" customFormat="1" x14ac:dyDescent="0.25">
      <c r="B45" s="66" t="s">
        <v>115</v>
      </c>
      <c r="C45" s="66"/>
      <c r="D45" s="83"/>
      <c r="E45" s="158">
        <f>E44+E43+E30+E15+E37+E42+E20</f>
        <v>191988.38999999998</v>
      </c>
      <c r="F45" s="158">
        <f>F44+F43+F30+F15+F37+F42+F20</f>
        <v>100</v>
      </c>
      <c r="G45" s="164"/>
      <c r="H45" s="84"/>
      <c r="I45" s="63"/>
      <c r="J45" s="1"/>
    </row>
    <row r="46" spans="2:10" s="160" customFormat="1" ht="17.45" customHeight="1" x14ac:dyDescent="0.25">
      <c r="B46" s="138" t="s">
        <v>116</v>
      </c>
      <c r="C46" s="139"/>
      <c r="D46" s="140"/>
      <c r="E46" s="166"/>
      <c r="F46" s="166"/>
      <c r="G46" s="166"/>
      <c r="H46" s="167"/>
      <c r="I46" s="315"/>
      <c r="J46" s="1"/>
    </row>
    <row r="47" spans="2:10" s="160" customFormat="1" x14ac:dyDescent="0.25">
      <c r="B47" s="352" t="s">
        <v>117</v>
      </c>
      <c r="C47" s="332"/>
      <c r="D47" s="332"/>
      <c r="E47" s="332"/>
      <c r="F47" s="332"/>
      <c r="G47" s="332"/>
      <c r="H47" s="333"/>
      <c r="I47" s="1"/>
      <c r="J47" s="1"/>
    </row>
    <row r="48" spans="2:10" s="160" customFormat="1" x14ac:dyDescent="0.25">
      <c r="B48" s="70" t="s">
        <v>118</v>
      </c>
      <c r="C48" s="89"/>
      <c r="D48" s="89"/>
      <c r="E48" s="89"/>
      <c r="F48" s="89"/>
      <c r="G48" s="89"/>
      <c r="H48" s="90"/>
      <c r="I48" s="1"/>
      <c r="J48" s="1"/>
    </row>
    <row r="49" spans="1:12" s="160" customFormat="1" x14ac:dyDescent="0.25">
      <c r="B49" s="71" t="s">
        <v>119</v>
      </c>
      <c r="C49" s="89"/>
      <c r="D49" s="89"/>
      <c r="E49" s="89"/>
      <c r="F49" s="89"/>
      <c r="G49" s="89"/>
      <c r="H49" s="90"/>
      <c r="I49" s="1"/>
      <c r="J49" s="1"/>
    </row>
    <row r="50" spans="1:12" s="70" customFormat="1" x14ac:dyDescent="0.25">
      <c r="A50" s="138"/>
      <c r="H50" s="74"/>
      <c r="I50" s="1"/>
      <c r="J50" s="2"/>
    </row>
    <row r="51" spans="1:12" s="70" customFormat="1" x14ac:dyDescent="0.25">
      <c r="A51" s="1"/>
      <c r="E51" s="168"/>
      <c r="H51" s="74"/>
      <c r="I51" s="1"/>
      <c r="J51" s="2"/>
      <c r="K51" s="1"/>
      <c r="L51" s="1"/>
    </row>
    <row r="53" spans="1:12" x14ac:dyDescent="0.25">
      <c r="E53" s="168"/>
    </row>
    <row r="55" spans="1:12" s="70" customFormat="1" x14ac:dyDescent="0.25">
      <c r="A55" s="1"/>
      <c r="H55" s="74"/>
      <c r="I55" s="1"/>
      <c r="J55" s="2"/>
      <c r="K55" s="1"/>
      <c r="L55" s="1"/>
    </row>
  </sheetData>
  <mergeCells count="3">
    <mergeCell ref="B1:H1"/>
    <mergeCell ref="B2:H2"/>
    <mergeCell ref="B47:H47"/>
  </mergeCells>
  <pageMargins left="0.7" right="0.7" top="0.75" bottom="0.75" header="0.3" footer="0.3"/>
  <pageSetup scale="5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9B829-399F-43BE-A303-0B0322FB921E}">
  <dimension ref="B1:Y14"/>
  <sheetViews>
    <sheetView topLeftCell="B1" zoomScale="85" zoomScaleNormal="85" workbookViewId="0">
      <selection activeCell="B1" sqref="B1"/>
    </sheetView>
  </sheetViews>
  <sheetFormatPr defaultRowHeight="15" x14ac:dyDescent="0.25"/>
  <cols>
    <col min="1" max="1" width="0" style="360" hidden="1" customWidth="1"/>
    <col min="2" max="2" width="92.7109375" style="360" customWidth="1"/>
    <col min="3" max="3" width="13.85546875" style="360" bestFit="1" customWidth="1"/>
    <col min="4" max="4" width="19.5703125" style="360" customWidth="1"/>
    <col min="5" max="5" width="21.42578125" style="360" customWidth="1"/>
    <col min="6" max="6" width="28.7109375" style="360" customWidth="1"/>
    <col min="7" max="7" width="19.5703125" style="360" customWidth="1"/>
    <col min="8" max="8" width="39.5703125" style="359" bestFit="1" customWidth="1"/>
    <col min="9" max="256" width="9.140625" style="360"/>
    <col min="257" max="257" width="0" style="360" hidden="1" customWidth="1"/>
    <col min="258" max="258" width="92.7109375" style="360" customWidth="1"/>
    <col min="259" max="259" width="13.85546875" style="360" bestFit="1" customWidth="1"/>
    <col min="260" max="260" width="19.5703125" style="360" customWidth="1"/>
    <col min="261" max="261" width="21.42578125" style="360" customWidth="1"/>
    <col min="262" max="262" width="28.7109375" style="360" customWidth="1"/>
    <col min="263" max="263" width="19.5703125" style="360" customWidth="1"/>
    <col min="264" max="264" width="39.5703125" style="360" bestFit="1" customWidth="1"/>
    <col min="265" max="512" width="9.140625" style="360"/>
    <col min="513" max="513" width="0" style="360" hidden="1" customWidth="1"/>
    <col min="514" max="514" width="92.7109375" style="360" customWidth="1"/>
    <col min="515" max="515" width="13.85546875" style="360" bestFit="1" customWidth="1"/>
    <col min="516" max="516" width="19.5703125" style="360" customWidth="1"/>
    <col min="517" max="517" width="21.42578125" style="360" customWidth="1"/>
    <col min="518" max="518" width="28.7109375" style="360" customWidth="1"/>
    <col min="519" max="519" width="19.5703125" style="360" customWidth="1"/>
    <col min="520" max="520" width="39.5703125" style="360" bestFit="1" customWidth="1"/>
    <col min="521" max="768" width="9.140625" style="360"/>
    <col min="769" max="769" width="0" style="360" hidden="1" customWidth="1"/>
    <col min="770" max="770" width="92.7109375" style="360" customWidth="1"/>
    <col min="771" max="771" width="13.85546875" style="360" bestFit="1" customWidth="1"/>
    <col min="772" max="772" width="19.5703125" style="360" customWidth="1"/>
    <col min="773" max="773" width="21.42578125" style="360" customWidth="1"/>
    <col min="774" max="774" width="28.7109375" style="360" customWidth="1"/>
    <col min="775" max="775" width="19.5703125" style="360" customWidth="1"/>
    <col min="776" max="776" width="39.5703125" style="360" bestFit="1" customWidth="1"/>
    <col min="777" max="1024" width="9.140625" style="360"/>
    <col min="1025" max="1025" width="0" style="360" hidden="1" customWidth="1"/>
    <col min="1026" max="1026" width="92.7109375" style="360" customWidth="1"/>
    <col min="1027" max="1027" width="13.85546875" style="360" bestFit="1" customWidth="1"/>
    <col min="1028" max="1028" width="19.5703125" style="360" customWidth="1"/>
    <col min="1029" max="1029" width="21.42578125" style="360" customWidth="1"/>
    <col min="1030" max="1030" width="28.7109375" style="360" customWidth="1"/>
    <col min="1031" max="1031" width="19.5703125" style="360" customWidth="1"/>
    <col min="1032" max="1032" width="39.5703125" style="360" bestFit="1" customWidth="1"/>
    <col min="1033" max="1280" width="9.140625" style="360"/>
    <col min="1281" max="1281" width="0" style="360" hidden="1" customWidth="1"/>
    <col min="1282" max="1282" width="92.7109375" style="360" customWidth="1"/>
    <col min="1283" max="1283" width="13.85546875" style="360" bestFit="1" customWidth="1"/>
    <col min="1284" max="1284" width="19.5703125" style="360" customWidth="1"/>
    <col min="1285" max="1285" width="21.42578125" style="360" customWidth="1"/>
    <col min="1286" max="1286" width="28.7109375" style="360" customWidth="1"/>
    <col min="1287" max="1287" width="19.5703125" style="360" customWidth="1"/>
    <col min="1288" max="1288" width="39.5703125" style="360" bestFit="1" customWidth="1"/>
    <col min="1289" max="1536" width="9.140625" style="360"/>
    <col min="1537" max="1537" width="0" style="360" hidden="1" customWidth="1"/>
    <col min="1538" max="1538" width="92.7109375" style="360" customWidth="1"/>
    <col min="1539" max="1539" width="13.85546875" style="360" bestFit="1" customWidth="1"/>
    <col min="1540" max="1540" width="19.5703125" style="360" customWidth="1"/>
    <col min="1541" max="1541" width="21.42578125" style="360" customWidth="1"/>
    <col min="1542" max="1542" width="28.7109375" style="360" customWidth="1"/>
    <col min="1543" max="1543" width="19.5703125" style="360" customWidth="1"/>
    <col min="1544" max="1544" width="39.5703125" style="360" bestFit="1" customWidth="1"/>
    <col min="1545" max="1792" width="9.140625" style="360"/>
    <col min="1793" max="1793" width="0" style="360" hidden="1" customWidth="1"/>
    <col min="1794" max="1794" width="92.7109375" style="360" customWidth="1"/>
    <col min="1795" max="1795" width="13.85546875" style="360" bestFit="1" customWidth="1"/>
    <col min="1796" max="1796" width="19.5703125" style="360" customWidth="1"/>
    <col min="1797" max="1797" width="21.42578125" style="360" customWidth="1"/>
    <col min="1798" max="1798" width="28.7109375" style="360" customWidth="1"/>
    <col min="1799" max="1799" width="19.5703125" style="360" customWidth="1"/>
    <col min="1800" max="1800" width="39.5703125" style="360" bestFit="1" customWidth="1"/>
    <col min="1801" max="2048" width="9.140625" style="360"/>
    <col min="2049" max="2049" width="0" style="360" hidden="1" customWidth="1"/>
    <col min="2050" max="2050" width="92.7109375" style="360" customWidth="1"/>
    <col min="2051" max="2051" width="13.85546875" style="360" bestFit="1" customWidth="1"/>
    <col min="2052" max="2052" width="19.5703125" style="360" customWidth="1"/>
    <col min="2053" max="2053" width="21.42578125" style="360" customWidth="1"/>
    <col min="2054" max="2054" width="28.7109375" style="360" customWidth="1"/>
    <col min="2055" max="2055" width="19.5703125" style="360" customWidth="1"/>
    <col min="2056" max="2056" width="39.5703125" style="360" bestFit="1" customWidth="1"/>
    <col min="2057" max="2304" width="9.140625" style="360"/>
    <col min="2305" max="2305" width="0" style="360" hidden="1" customWidth="1"/>
    <col min="2306" max="2306" width="92.7109375" style="360" customWidth="1"/>
    <col min="2307" max="2307" width="13.85546875" style="360" bestFit="1" customWidth="1"/>
    <col min="2308" max="2308" width="19.5703125" style="360" customWidth="1"/>
    <col min="2309" max="2309" width="21.42578125" style="360" customWidth="1"/>
    <col min="2310" max="2310" width="28.7109375" style="360" customWidth="1"/>
    <col min="2311" max="2311" width="19.5703125" style="360" customWidth="1"/>
    <col min="2312" max="2312" width="39.5703125" style="360" bestFit="1" customWidth="1"/>
    <col min="2313" max="2560" width="9.140625" style="360"/>
    <col min="2561" max="2561" width="0" style="360" hidden="1" customWidth="1"/>
    <col min="2562" max="2562" width="92.7109375" style="360" customWidth="1"/>
    <col min="2563" max="2563" width="13.85546875" style="360" bestFit="1" customWidth="1"/>
    <col min="2564" max="2564" width="19.5703125" style="360" customWidth="1"/>
    <col min="2565" max="2565" width="21.42578125" style="360" customWidth="1"/>
    <col min="2566" max="2566" width="28.7109375" style="360" customWidth="1"/>
    <col min="2567" max="2567" width="19.5703125" style="360" customWidth="1"/>
    <col min="2568" max="2568" width="39.5703125" style="360" bestFit="1" customWidth="1"/>
    <col min="2569" max="2816" width="9.140625" style="360"/>
    <col min="2817" max="2817" width="0" style="360" hidden="1" customWidth="1"/>
    <col min="2818" max="2818" width="92.7109375" style="360" customWidth="1"/>
    <col min="2819" max="2819" width="13.85546875" style="360" bestFit="1" customWidth="1"/>
    <col min="2820" max="2820" width="19.5703125" style="360" customWidth="1"/>
    <col min="2821" max="2821" width="21.42578125" style="360" customWidth="1"/>
    <col min="2822" max="2822" width="28.7109375" style="360" customWidth="1"/>
    <col min="2823" max="2823" width="19.5703125" style="360" customWidth="1"/>
    <col min="2824" max="2824" width="39.5703125" style="360" bestFit="1" customWidth="1"/>
    <col min="2825" max="3072" width="9.140625" style="360"/>
    <col min="3073" max="3073" width="0" style="360" hidden="1" customWidth="1"/>
    <col min="3074" max="3074" width="92.7109375" style="360" customWidth="1"/>
    <col min="3075" max="3075" width="13.85546875" style="360" bestFit="1" customWidth="1"/>
    <col min="3076" max="3076" width="19.5703125" style="360" customWidth="1"/>
    <col min="3077" max="3077" width="21.42578125" style="360" customWidth="1"/>
    <col min="3078" max="3078" width="28.7109375" style="360" customWidth="1"/>
    <col min="3079" max="3079" width="19.5703125" style="360" customWidth="1"/>
    <col min="3080" max="3080" width="39.5703125" style="360" bestFit="1" customWidth="1"/>
    <col min="3081" max="3328" width="9.140625" style="360"/>
    <col min="3329" max="3329" width="0" style="360" hidden="1" customWidth="1"/>
    <col min="3330" max="3330" width="92.7109375" style="360" customWidth="1"/>
    <col min="3331" max="3331" width="13.85546875" style="360" bestFit="1" customWidth="1"/>
    <col min="3332" max="3332" width="19.5703125" style="360" customWidth="1"/>
    <col min="3333" max="3333" width="21.42578125" style="360" customWidth="1"/>
    <col min="3334" max="3334" width="28.7109375" style="360" customWidth="1"/>
    <col min="3335" max="3335" width="19.5703125" style="360" customWidth="1"/>
    <col min="3336" max="3336" width="39.5703125" style="360" bestFit="1" customWidth="1"/>
    <col min="3337" max="3584" width="9.140625" style="360"/>
    <col min="3585" max="3585" width="0" style="360" hidden="1" customWidth="1"/>
    <col min="3586" max="3586" width="92.7109375" style="360" customWidth="1"/>
    <col min="3587" max="3587" width="13.85546875" style="360" bestFit="1" customWidth="1"/>
    <col min="3588" max="3588" width="19.5703125" style="360" customWidth="1"/>
    <col min="3589" max="3589" width="21.42578125" style="360" customWidth="1"/>
    <col min="3590" max="3590" width="28.7109375" style="360" customWidth="1"/>
    <col min="3591" max="3591" width="19.5703125" style="360" customWidth="1"/>
    <col min="3592" max="3592" width="39.5703125" style="360" bestFit="1" customWidth="1"/>
    <col min="3593" max="3840" width="9.140625" style="360"/>
    <col min="3841" max="3841" width="0" style="360" hidden="1" customWidth="1"/>
    <col min="3842" max="3842" width="92.7109375" style="360" customWidth="1"/>
    <col min="3843" max="3843" width="13.85546875" style="360" bestFit="1" customWidth="1"/>
    <col min="3844" max="3844" width="19.5703125" style="360" customWidth="1"/>
    <col min="3845" max="3845" width="21.42578125" style="360" customWidth="1"/>
    <col min="3846" max="3846" width="28.7109375" style="360" customWidth="1"/>
    <col min="3847" max="3847" width="19.5703125" style="360" customWidth="1"/>
    <col min="3848" max="3848" width="39.5703125" style="360" bestFit="1" customWidth="1"/>
    <col min="3849" max="4096" width="9.140625" style="360"/>
    <col min="4097" max="4097" width="0" style="360" hidden="1" customWidth="1"/>
    <col min="4098" max="4098" width="92.7109375" style="360" customWidth="1"/>
    <col min="4099" max="4099" width="13.85546875" style="360" bestFit="1" customWidth="1"/>
    <col min="4100" max="4100" width="19.5703125" style="360" customWidth="1"/>
    <col min="4101" max="4101" width="21.42578125" style="360" customWidth="1"/>
    <col min="4102" max="4102" width="28.7109375" style="360" customWidth="1"/>
    <col min="4103" max="4103" width="19.5703125" style="360" customWidth="1"/>
    <col min="4104" max="4104" width="39.5703125" style="360" bestFit="1" customWidth="1"/>
    <col min="4105" max="4352" width="9.140625" style="360"/>
    <col min="4353" max="4353" width="0" style="360" hidden="1" customWidth="1"/>
    <col min="4354" max="4354" width="92.7109375" style="360" customWidth="1"/>
    <col min="4355" max="4355" width="13.85546875" style="360" bestFit="1" customWidth="1"/>
    <col min="4356" max="4356" width="19.5703125" style="360" customWidth="1"/>
    <col min="4357" max="4357" width="21.42578125" style="360" customWidth="1"/>
    <col min="4358" max="4358" width="28.7109375" style="360" customWidth="1"/>
    <col min="4359" max="4359" width="19.5703125" style="360" customWidth="1"/>
    <col min="4360" max="4360" width="39.5703125" style="360" bestFit="1" customWidth="1"/>
    <col min="4361" max="4608" width="9.140625" style="360"/>
    <col min="4609" max="4609" width="0" style="360" hidden="1" customWidth="1"/>
    <col min="4610" max="4610" width="92.7109375" style="360" customWidth="1"/>
    <col min="4611" max="4611" width="13.85546875" style="360" bestFit="1" customWidth="1"/>
    <col min="4612" max="4612" width="19.5703125" style="360" customWidth="1"/>
    <col min="4613" max="4613" width="21.42578125" style="360" customWidth="1"/>
    <col min="4614" max="4614" width="28.7109375" style="360" customWidth="1"/>
    <col min="4615" max="4615" width="19.5703125" style="360" customWidth="1"/>
    <col min="4616" max="4616" width="39.5703125" style="360" bestFit="1" customWidth="1"/>
    <col min="4617" max="4864" width="9.140625" style="360"/>
    <col min="4865" max="4865" width="0" style="360" hidden="1" customWidth="1"/>
    <col min="4866" max="4866" width="92.7109375" style="360" customWidth="1"/>
    <col min="4867" max="4867" width="13.85546875" style="360" bestFit="1" customWidth="1"/>
    <col min="4868" max="4868" width="19.5703125" style="360" customWidth="1"/>
    <col min="4869" max="4869" width="21.42578125" style="360" customWidth="1"/>
    <col min="4870" max="4870" width="28.7109375" style="360" customWidth="1"/>
    <col min="4871" max="4871" width="19.5703125" style="360" customWidth="1"/>
    <col min="4872" max="4872" width="39.5703125" style="360" bestFit="1" customWidth="1"/>
    <col min="4873" max="5120" width="9.140625" style="360"/>
    <col min="5121" max="5121" width="0" style="360" hidden="1" customWidth="1"/>
    <col min="5122" max="5122" width="92.7109375" style="360" customWidth="1"/>
    <col min="5123" max="5123" width="13.85546875" style="360" bestFit="1" customWidth="1"/>
    <col min="5124" max="5124" width="19.5703125" style="360" customWidth="1"/>
    <col min="5125" max="5125" width="21.42578125" style="360" customWidth="1"/>
    <col min="5126" max="5126" width="28.7109375" style="360" customWidth="1"/>
    <col min="5127" max="5127" width="19.5703125" style="360" customWidth="1"/>
    <col min="5128" max="5128" width="39.5703125" style="360" bestFit="1" customWidth="1"/>
    <col min="5129" max="5376" width="9.140625" style="360"/>
    <col min="5377" max="5377" width="0" style="360" hidden="1" customWidth="1"/>
    <col min="5378" max="5378" width="92.7109375" style="360" customWidth="1"/>
    <col min="5379" max="5379" width="13.85546875" style="360" bestFit="1" customWidth="1"/>
    <col min="5380" max="5380" width="19.5703125" style="360" customWidth="1"/>
    <col min="5381" max="5381" width="21.42578125" style="360" customWidth="1"/>
    <col min="5382" max="5382" width="28.7109375" style="360" customWidth="1"/>
    <col min="5383" max="5383" width="19.5703125" style="360" customWidth="1"/>
    <col min="5384" max="5384" width="39.5703125" style="360" bestFit="1" customWidth="1"/>
    <col min="5385" max="5632" width="9.140625" style="360"/>
    <col min="5633" max="5633" width="0" style="360" hidden="1" customWidth="1"/>
    <col min="5634" max="5634" width="92.7109375" style="360" customWidth="1"/>
    <col min="5635" max="5635" width="13.85546875" style="360" bestFit="1" customWidth="1"/>
    <col min="5636" max="5636" width="19.5703125" style="360" customWidth="1"/>
    <col min="5637" max="5637" width="21.42578125" style="360" customWidth="1"/>
    <col min="5638" max="5638" width="28.7109375" style="360" customWidth="1"/>
    <col min="5639" max="5639" width="19.5703125" style="360" customWidth="1"/>
    <col min="5640" max="5640" width="39.5703125" style="360" bestFit="1" customWidth="1"/>
    <col min="5641" max="5888" width="9.140625" style="360"/>
    <col min="5889" max="5889" width="0" style="360" hidden="1" customWidth="1"/>
    <col min="5890" max="5890" width="92.7109375" style="360" customWidth="1"/>
    <col min="5891" max="5891" width="13.85546875" style="360" bestFit="1" customWidth="1"/>
    <col min="5892" max="5892" width="19.5703125" style="360" customWidth="1"/>
    <col min="5893" max="5893" width="21.42578125" style="360" customWidth="1"/>
    <col min="5894" max="5894" width="28.7109375" style="360" customWidth="1"/>
    <col min="5895" max="5895" width="19.5703125" style="360" customWidth="1"/>
    <col min="5896" max="5896" width="39.5703125" style="360" bestFit="1" customWidth="1"/>
    <col min="5897" max="6144" width="9.140625" style="360"/>
    <col min="6145" max="6145" width="0" style="360" hidden="1" customWidth="1"/>
    <col min="6146" max="6146" width="92.7109375" style="360" customWidth="1"/>
    <col min="6147" max="6147" width="13.85546875" style="360" bestFit="1" customWidth="1"/>
    <col min="6148" max="6148" width="19.5703125" style="360" customWidth="1"/>
    <col min="6149" max="6149" width="21.42578125" style="360" customWidth="1"/>
    <col min="6150" max="6150" width="28.7109375" style="360" customWidth="1"/>
    <col min="6151" max="6151" width="19.5703125" style="360" customWidth="1"/>
    <col min="6152" max="6152" width="39.5703125" style="360" bestFit="1" customWidth="1"/>
    <col min="6153" max="6400" width="9.140625" style="360"/>
    <col min="6401" max="6401" width="0" style="360" hidden="1" customWidth="1"/>
    <col min="6402" max="6402" width="92.7109375" style="360" customWidth="1"/>
    <col min="6403" max="6403" width="13.85546875" style="360" bestFit="1" customWidth="1"/>
    <col min="6404" max="6404" width="19.5703125" style="360" customWidth="1"/>
    <col min="6405" max="6405" width="21.42578125" style="360" customWidth="1"/>
    <col min="6406" max="6406" width="28.7109375" style="360" customWidth="1"/>
    <col min="6407" max="6407" width="19.5703125" style="360" customWidth="1"/>
    <col min="6408" max="6408" width="39.5703125" style="360" bestFit="1" customWidth="1"/>
    <col min="6409" max="6656" width="9.140625" style="360"/>
    <col min="6657" max="6657" width="0" style="360" hidden="1" customWidth="1"/>
    <col min="6658" max="6658" width="92.7109375" style="360" customWidth="1"/>
    <col min="6659" max="6659" width="13.85546875" style="360" bestFit="1" customWidth="1"/>
    <col min="6660" max="6660" width="19.5703125" style="360" customWidth="1"/>
    <col min="6661" max="6661" width="21.42578125" style="360" customWidth="1"/>
    <col min="6662" max="6662" width="28.7109375" style="360" customWidth="1"/>
    <col min="6663" max="6663" width="19.5703125" style="360" customWidth="1"/>
    <col min="6664" max="6664" width="39.5703125" style="360" bestFit="1" customWidth="1"/>
    <col min="6665" max="6912" width="9.140625" style="360"/>
    <col min="6913" max="6913" width="0" style="360" hidden="1" customWidth="1"/>
    <col min="6914" max="6914" width="92.7109375" style="360" customWidth="1"/>
    <col min="6915" max="6915" width="13.85546875" style="360" bestFit="1" customWidth="1"/>
    <col min="6916" max="6916" width="19.5703125" style="360" customWidth="1"/>
    <col min="6917" max="6917" width="21.42578125" style="360" customWidth="1"/>
    <col min="6918" max="6918" width="28.7109375" style="360" customWidth="1"/>
    <col min="6919" max="6919" width="19.5703125" style="360" customWidth="1"/>
    <col min="6920" max="6920" width="39.5703125" style="360" bestFit="1" customWidth="1"/>
    <col min="6921" max="7168" width="9.140625" style="360"/>
    <col min="7169" max="7169" width="0" style="360" hidden="1" customWidth="1"/>
    <col min="7170" max="7170" width="92.7109375" style="360" customWidth="1"/>
    <col min="7171" max="7171" width="13.85546875" style="360" bestFit="1" customWidth="1"/>
    <col min="7172" max="7172" width="19.5703125" style="360" customWidth="1"/>
    <col min="7173" max="7173" width="21.42578125" style="360" customWidth="1"/>
    <col min="7174" max="7174" width="28.7109375" style="360" customWidth="1"/>
    <col min="7175" max="7175" width="19.5703125" style="360" customWidth="1"/>
    <col min="7176" max="7176" width="39.5703125" style="360" bestFit="1" customWidth="1"/>
    <col min="7177" max="7424" width="9.140625" style="360"/>
    <col min="7425" max="7425" width="0" style="360" hidden="1" customWidth="1"/>
    <col min="7426" max="7426" width="92.7109375" style="360" customWidth="1"/>
    <col min="7427" max="7427" width="13.85546875" style="360" bestFit="1" customWidth="1"/>
    <col min="7428" max="7428" width="19.5703125" style="360" customWidth="1"/>
    <col min="7429" max="7429" width="21.42578125" style="360" customWidth="1"/>
    <col min="7430" max="7430" width="28.7109375" style="360" customWidth="1"/>
    <col min="7431" max="7431" width="19.5703125" style="360" customWidth="1"/>
    <col min="7432" max="7432" width="39.5703125" style="360" bestFit="1" customWidth="1"/>
    <col min="7433" max="7680" width="9.140625" style="360"/>
    <col min="7681" max="7681" width="0" style="360" hidden="1" customWidth="1"/>
    <col min="7682" max="7682" width="92.7109375" style="360" customWidth="1"/>
    <col min="7683" max="7683" width="13.85546875" style="360" bestFit="1" customWidth="1"/>
    <col min="7684" max="7684" width="19.5703125" style="360" customWidth="1"/>
    <col min="7685" max="7685" width="21.42578125" style="360" customWidth="1"/>
    <col min="7686" max="7686" width="28.7109375" style="360" customWidth="1"/>
    <col min="7687" max="7687" width="19.5703125" style="360" customWidth="1"/>
    <col min="7688" max="7688" width="39.5703125" style="360" bestFit="1" customWidth="1"/>
    <col min="7689" max="7936" width="9.140625" style="360"/>
    <col min="7937" max="7937" width="0" style="360" hidden="1" customWidth="1"/>
    <col min="7938" max="7938" width="92.7109375" style="360" customWidth="1"/>
    <col min="7939" max="7939" width="13.85546875" style="360" bestFit="1" customWidth="1"/>
    <col min="7940" max="7940" width="19.5703125" style="360" customWidth="1"/>
    <col min="7941" max="7941" width="21.42578125" style="360" customWidth="1"/>
    <col min="7942" max="7942" width="28.7109375" style="360" customWidth="1"/>
    <col min="7943" max="7943" width="19.5703125" style="360" customWidth="1"/>
    <col min="7944" max="7944" width="39.5703125" style="360" bestFit="1" customWidth="1"/>
    <col min="7945" max="8192" width="9.140625" style="360"/>
    <col min="8193" max="8193" width="0" style="360" hidden="1" customWidth="1"/>
    <col min="8194" max="8194" width="92.7109375" style="360" customWidth="1"/>
    <col min="8195" max="8195" width="13.85546875" style="360" bestFit="1" customWidth="1"/>
    <col min="8196" max="8196" width="19.5703125" style="360" customWidth="1"/>
    <col min="8197" max="8197" width="21.42578125" style="360" customWidth="1"/>
    <col min="8198" max="8198" width="28.7109375" style="360" customWidth="1"/>
    <col min="8199" max="8199" width="19.5703125" style="360" customWidth="1"/>
    <col min="8200" max="8200" width="39.5703125" style="360" bestFit="1" customWidth="1"/>
    <col min="8201" max="8448" width="9.140625" style="360"/>
    <col min="8449" max="8449" width="0" style="360" hidden="1" customWidth="1"/>
    <col min="8450" max="8450" width="92.7109375" style="360" customWidth="1"/>
    <col min="8451" max="8451" width="13.85546875" style="360" bestFit="1" customWidth="1"/>
    <col min="8452" max="8452" width="19.5703125" style="360" customWidth="1"/>
    <col min="8453" max="8453" width="21.42578125" style="360" customWidth="1"/>
    <col min="8454" max="8454" width="28.7109375" style="360" customWidth="1"/>
    <col min="8455" max="8455" width="19.5703125" style="360" customWidth="1"/>
    <col min="8456" max="8456" width="39.5703125" style="360" bestFit="1" customWidth="1"/>
    <col min="8457" max="8704" width="9.140625" style="360"/>
    <col min="8705" max="8705" width="0" style="360" hidden="1" customWidth="1"/>
    <col min="8706" max="8706" width="92.7109375" style="360" customWidth="1"/>
    <col min="8707" max="8707" width="13.85546875" style="360" bestFit="1" customWidth="1"/>
    <col min="8708" max="8708" width="19.5703125" style="360" customWidth="1"/>
    <col min="8709" max="8709" width="21.42578125" style="360" customWidth="1"/>
    <col min="8710" max="8710" width="28.7109375" style="360" customWidth="1"/>
    <col min="8711" max="8711" width="19.5703125" style="360" customWidth="1"/>
    <col min="8712" max="8712" width="39.5703125" style="360" bestFit="1" customWidth="1"/>
    <col min="8713" max="8960" width="9.140625" style="360"/>
    <col min="8961" max="8961" width="0" style="360" hidden="1" customWidth="1"/>
    <col min="8962" max="8962" width="92.7109375" style="360" customWidth="1"/>
    <col min="8963" max="8963" width="13.85546875" style="360" bestFit="1" customWidth="1"/>
    <col min="8964" max="8964" width="19.5703125" style="360" customWidth="1"/>
    <col min="8965" max="8965" width="21.42578125" style="360" customWidth="1"/>
    <col min="8966" max="8966" width="28.7109375" style="360" customWidth="1"/>
    <col min="8967" max="8967" width="19.5703125" style="360" customWidth="1"/>
    <col min="8968" max="8968" width="39.5703125" style="360" bestFit="1" customWidth="1"/>
    <col min="8969" max="9216" width="9.140625" style="360"/>
    <col min="9217" max="9217" width="0" style="360" hidden="1" customWidth="1"/>
    <col min="9218" max="9218" width="92.7109375" style="360" customWidth="1"/>
    <col min="9219" max="9219" width="13.85546875" style="360" bestFit="1" customWidth="1"/>
    <col min="9220" max="9220" width="19.5703125" style="360" customWidth="1"/>
    <col min="9221" max="9221" width="21.42578125" style="360" customWidth="1"/>
    <col min="9222" max="9222" width="28.7109375" style="360" customWidth="1"/>
    <col min="9223" max="9223" width="19.5703125" style="360" customWidth="1"/>
    <col min="9224" max="9224" width="39.5703125" style="360" bestFit="1" customWidth="1"/>
    <col min="9225" max="9472" width="9.140625" style="360"/>
    <col min="9473" max="9473" width="0" style="360" hidden="1" customWidth="1"/>
    <col min="9474" max="9474" width="92.7109375" style="360" customWidth="1"/>
    <col min="9475" max="9475" width="13.85546875" style="360" bestFit="1" customWidth="1"/>
    <col min="9476" max="9476" width="19.5703125" style="360" customWidth="1"/>
    <col min="9477" max="9477" width="21.42578125" style="360" customWidth="1"/>
    <col min="9478" max="9478" width="28.7109375" style="360" customWidth="1"/>
    <col min="9479" max="9479" width="19.5703125" style="360" customWidth="1"/>
    <col min="9480" max="9480" width="39.5703125" style="360" bestFit="1" customWidth="1"/>
    <col min="9481" max="9728" width="9.140625" style="360"/>
    <col min="9729" max="9729" width="0" style="360" hidden="1" customWidth="1"/>
    <col min="9730" max="9730" width="92.7109375" style="360" customWidth="1"/>
    <col min="9731" max="9731" width="13.85546875" style="360" bestFit="1" customWidth="1"/>
    <col min="9732" max="9732" width="19.5703125" style="360" customWidth="1"/>
    <col min="9733" max="9733" width="21.42578125" style="360" customWidth="1"/>
    <col min="9734" max="9734" width="28.7109375" style="360" customWidth="1"/>
    <col min="9735" max="9735" width="19.5703125" style="360" customWidth="1"/>
    <col min="9736" max="9736" width="39.5703125" style="360" bestFit="1" customWidth="1"/>
    <col min="9737" max="9984" width="9.140625" style="360"/>
    <col min="9985" max="9985" width="0" style="360" hidden="1" customWidth="1"/>
    <col min="9986" max="9986" width="92.7109375" style="360" customWidth="1"/>
    <col min="9987" max="9987" width="13.85546875" style="360" bestFit="1" customWidth="1"/>
    <col min="9988" max="9988" width="19.5703125" style="360" customWidth="1"/>
    <col min="9989" max="9989" width="21.42578125" style="360" customWidth="1"/>
    <col min="9990" max="9990" width="28.7109375" style="360" customWidth="1"/>
    <col min="9991" max="9991" width="19.5703125" style="360" customWidth="1"/>
    <col min="9992" max="9992" width="39.5703125" style="360" bestFit="1" customWidth="1"/>
    <col min="9993" max="10240" width="9.140625" style="360"/>
    <col min="10241" max="10241" width="0" style="360" hidden="1" customWidth="1"/>
    <col min="10242" max="10242" width="92.7109375" style="360" customWidth="1"/>
    <col min="10243" max="10243" width="13.85546875" style="360" bestFit="1" customWidth="1"/>
    <col min="10244" max="10244" width="19.5703125" style="360" customWidth="1"/>
    <col min="10245" max="10245" width="21.42578125" style="360" customWidth="1"/>
    <col min="10246" max="10246" width="28.7109375" style="360" customWidth="1"/>
    <col min="10247" max="10247" width="19.5703125" style="360" customWidth="1"/>
    <col min="10248" max="10248" width="39.5703125" style="360" bestFit="1" customWidth="1"/>
    <col min="10249" max="10496" width="9.140625" style="360"/>
    <col min="10497" max="10497" width="0" style="360" hidden="1" customWidth="1"/>
    <col min="10498" max="10498" width="92.7109375" style="360" customWidth="1"/>
    <col min="10499" max="10499" width="13.85546875" style="360" bestFit="1" customWidth="1"/>
    <col min="10500" max="10500" width="19.5703125" style="360" customWidth="1"/>
    <col min="10501" max="10501" width="21.42578125" style="360" customWidth="1"/>
    <col min="10502" max="10502" width="28.7109375" style="360" customWidth="1"/>
    <col min="10503" max="10503" width="19.5703125" style="360" customWidth="1"/>
    <col min="10504" max="10504" width="39.5703125" style="360" bestFit="1" customWidth="1"/>
    <col min="10505" max="10752" width="9.140625" style="360"/>
    <col min="10753" max="10753" width="0" style="360" hidden="1" customWidth="1"/>
    <col min="10754" max="10754" width="92.7109375" style="360" customWidth="1"/>
    <col min="10755" max="10755" width="13.85546875" style="360" bestFit="1" customWidth="1"/>
    <col min="10756" max="10756" width="19.5703125" style="360" customWidth="1"/>
    <col min="10757" max="10757" width="21.42578125" style="360" customWidth="1"/>
    <col min="10758" max="10758" width="28.7109375" style="360" customWidth="1"/>
    <col min="10759" max="10759" width="19.5703125" style="360" customWidth="1"/>
    <col min="10760" max="10760" width="39.5703125" style="360" bestFit="1" customWidth="1"/>
    <col min="10761" max="11008" width="9.140625" style="360"/>
    <col min="11009" max="11009" width="0" style="360" hidden="1" customWidth="1"/>
    <col min="11010" max="11010" width="92.7109375" style="360" customWidth="1"/>
    <col min="11011" max="11011" width="13.85546875" style="360" bestFit="1" customWidth="1"/>
    <col min="11012" max="11012" width="19.5703125" style="360" customWidth="1"/>
    <col min="11013" max="11013" width="21.42578125" style="360" customWidth="1"/>
    <col min="11014" max="11014" width="28.7109375" style="360" customWidth="1"/>
    <col min="11015" max="11015" width="19.5703125" style="360" customWidth="1"/>
    <col min="11016" max="11016" width="39.5703125" style="360" bestFit="1" customWidth="1"/>
    <col min="11017" max="11264" width="9.140625" style="360"/>
    <col min="11265" max="11265" width="0" style="360" hidden="1" customWidth="1"/>
    <col min="11266" max="11266" width="92.7109375" style="360" customWidth="1"/>
    <col min="11267" max="11267" width="13.85546875" style="360" bestFit="1" customWidth="1"/>
    <col min="11268" max="11268" width="19.5703125" style="360" customWidth="1"/>
    <col min="11269" max="11269" width="21.42578125" style="360" customWidth="1"/>
    <col min="11270" max="11270" width="28.7109375" style="360" customWidth="1"/>
    <col min="11271" max="11271" width="19.5703125" style="360" customWidth="1"/>
    <col min="11272" max="11272" width="39.5703125" style="360" bestFit="1" customWidth="1"/>
    <col min="11273" max="11520" width="9.140625" style="360"/>
    <col min="11521" max="11521" width="0" style="360" hidden="1" customWidth="1"/>
    <col min="11522" max="11522" width="92.7109375" style="360" customWidth="1"/>
    <col min="11523" max="11523" width="13.85546875" style="360" bestFit="1" customWidth="1"/>
    <col min="11524" max="11524" width="19.5703125" style="360" customWidth="1"/>
    <col min="11525" max="11525" width="21.42578125" style="360" customWidth="1"/>
    <col min="11526" max="11526" width="28.7109375" style="360" customWidth="1"/>
    <col min="11527" max="11527" width="19.5703125" style="360" customWidth="1"/>
    <col min="11528" max="11528" width="39.5703125" style="360" bestFit="1" customWidth="1"/>
    <col min="11529" max="11776" width="9.140625" style="360"/>
    <col min="11777" max="11777" width="0" style="360" hidden="1" customWidth="1"/>
    <col min="11778" max="11778" width="92.7109375" style="360" customWidth="1"/>
    <col min="11779" max="11779" width="13.85546875" style="360" bestFit="1" customWidth="1"/>
    <col min="11780" max="11780" width="19.5703125" style="360" customWidth="1"/>
    <col min="11781" max="11781" width="21.42578125" style="360" customWidth="1"/>
    <col min="11782" max="11782" width="28.7109375" style="360" customWidth="1"/>
    <col min="11783" max="11783" width="19.5703125" style="360" customWidth="1"/>
    <col min="11784" max="11784" width="39.5703125" style="360" bestFit="1" customWidth="1"/>
    <col min="11785" max="12032" width="9.140625" style="360"/>
    <col min="12033" max="12033" width="0" style="360" hidden="1" customWidth="1"/>
    <col min="12034" max="12034" width="92.7109375" style="360" customWidth="1"/>
    <col min="12035" max="12035" width="13.85546875" style="360" bestFit="1" customWidth="1"/>
    <col min="12036" max="12036" width="19.5703125" style="360" customWidth="1"/>
    <col min="12037" max="12037" width="21.42578125" style="360" customWidth="1"/>
    <col min="12038" max="12038" width="28.7109375" style="360" customWidth="1"/>
    <col min="12039" max="12039" width="19.5703125" style="360" customWidth="1"/>
    <col min="12040" max="12040" width="39.5703125" style="360" bestFit="1" customWidth="1"/>
    <col min="12041" max="12288" width="9.140625" style="360"/>
    <col min="12289" max="12289" width="0" style="360" hidden="1" customWidth="1"/>
    <col min="12290" max="12290" width="92.7109375" style="360" customWidth="1"/>
    <col min="12291" max="12291" width="13.85546875" style="360" bestFit="1" customWidth="1"/>
    <col min="12292" max="12292" width="19.5703125" style="360" customWidth="1"/>
    <col min="12293" max="12293" width="21.42578125" style="360" customWidth="1"/>
    <col min="12294" max="12294" width="28.7109375" style="360" customWidth="1"/>
    <col min="12295" max="12295" width="19.5703125" style="360" customWidth="1"/>
    <col min="12296" max="12296" width="39.5703125" style="360" bestFit="1" customWidth="1"/>
    <col min="12297" max="12544" width="9.140625" style="360"/>
    <col min="12545" max="12545" width="0" style="360" hidden="1" customWidth="1"/>
    <col min="12546" max="12546" width="92.7109375" style="360" customWidth="1"/>
    <col min="12547" max="12547" width="13.85546875" style="360" bestFit="1" customWidth="1"/>
    <col min="12548" max="12548" width="19.5703125" style="360" customWidth="1"/>
    <col min="12549" max="12549" width="21.42578125" style="360" customWidth="1"/>
    <col min="12550" max="12550" width="28.7109375" style="360" customWidth="1"/>
    <col min="12551" max="12551" width="19.5703125" style="360" customWidth="1"/>
    <col min="12552" max="12552" width="39.5703125" style="360" bestFit="1" customWidth="1"/>
    <col min="12553" max="12800" width="9.140625" style="360"/>
    <col min="12801" max="12801" width="0" style="360" hidden="1" customWidth="1"/>
    <col min="12802" max="12802" width="92.7109375" style="360" customWidth="1"/>
    <col min="12803" max="12803" width="13.85546875" style="360" bestFit="1" customWidth="1"/>
    <col min="12804" max="12804" width="19.5703125" style="360" customWidth="1"/>
    <col min="12805" max="12805" width="21.42578125" style="360" customWidth="1"/>
    <col min="12806" max="12806" width="28.7109375" style="360" customWidth="1"/>
    <col min="12807" max="12807" width="19.5703125" style="360" customWidth="1"/>
    <col min="12808" max="12808" width="39.5703125" style="360" bestFit="1" customWidth="1"/>
    <col min="12809" max="13056" width="9.140625" style="360"/>
    <col min="13057" max="13057" width="0" style="360" hidden="1" customWidth="1"/>
    <col min="13058" max="13058" width="92.7109375" style="360" customWidth="1"/>
    <col min="13059" max="13059" width="13.85546875" style="360" bestFit="1" customWidth="1"/>
    <col min="13060" max="13060" width="19.5703125" style="360" customWidth="1"/>
    <col min="13061" max="13061" width="21.42578125" style="360" customWidth="1"/>
    <col min="13062" max="13062" width="28.7109375" style="360" customWidth="1"/>
    <col min="13063" max="13063" width="19.5703125" style="360" customWidth="1"/>
    <col min="13064" max="13064" width="39.5703125" style="360" bestFit="1" customWidth="1"/>
    <col min="13065" max="13312" width="9.140625" style="360"/>
    <col min="13313" max="13313" width="0" style="360" hidden="1" customWidth="1"/>
    <col min="13314" max="13314" width="92.7109375" style="360" customWidth="1"/>
    <col min="13315" max="13315" width="13.85546875" style="360" bestFit="1" customWidth="1"/>
    <col min="13316" max="13316" width="19.5703125" style="360" customWidth="1"/>
    <col min="13317" max="13317" width="21.42578125" style="360" customWidth="1"/>
    <col min="13318" max="13318" width="28.7109375" style="360" customWidth="1"/>
    <col min="13319" max="13319" width="19.5703125" style="360" customWidth="1"/>
    <col min="13320" max="13320" width="39.5703125" style="360" bestFit="1" customWidth="1"/>
    <col min="13321" max="13568" width="9.140625" style="360"/>
    <col min="13569" max="13569" width="0" style="360" hidden="1" customWidth="1"/>
    <col min="13570" max="13570" width="92.7109375" style="360" customWidth="1"/>
    <col min="13571" max="13571" width="13.85546875" style="360" bestFit="1" customWidth="1"/>
    <col min="13572" max="13572" width="19.5703125" style="360" customWidth="1"/>
    <col min="13573" max="13573" width="21.42578125" style="360" customWidth="1"/>
    <col min="13574" max="13574" width="28.7109375" style="360" customWidth="1"/>
    <col min="13575" max="13575" width="19.5703125" style="360" customWidth="1"/>
    <col min="13576" max="13576" width="39.5703125" style="360" bestFit="1" customWidth="1"/>
    <col min="13577" max="13824" width="9.140625" style="360"/>
    <col min="13825" max="13825" width="0" style="360" hidden="1" customWidth="1"/>
    <col min="13826" max="13826" width="92.7109375" style="360" customWidth="1"/>
    <col min="13827" max="13827" width="13.85546875" style="360" bestFit="1" customWidth="1"/>
    <col min="13828" max="13828" width="19.5703125" style="360" customWidth="1"/>
    <col min="13829" max="13829" width="21.42578125" style="360" customWidth="1"/>
    <col min="13830" max="13830" width="28.7109375" style="360" customWidth="1"/>
    <col min="13831" max="13831" width="19.5703125" style="360" customWidth="1"/>
    <col min="13832" max="13832" width="39.5703125" style="360" bestFit="1" customWidth="1"/>
    <col min="13833" max="14080" width="9.140625" style="360"/>
    <col min="14081" max="14081" width="0" style="360" hidden="1" customWidth="1"/>
    <col min="14082" max="14082" width="92.7109375" style="360" customWidth="1"/>
    <col min="14083" max="14083" width="13.85546875" style="360" bestFit="1" customWidth="1"/>
    <col min="14084" max="14084" width="19.5703125" style="360" customWidth="1"/>
    <col min="14085" max="14085" width="21.42578125" style="360" customWidth="1"/>
    <col min="14086" max="14086" width="28.7109375" style="360" customWidth="1"/>
    <col min="14087" max="14087" width="19.5703125" style="360" customWidth="1"/>
    <col min="14088" max="14088" width="39.5703125" style="360" bestFit="1" customWidth="1"/>
    <col min="14089" max="14336" width="9.140625" style="360"/>
    <col min="14337" max="14337" width="0" style="360" hidden="1" customWidth="1"/>
    <col min="14338" max="14338" width="92.7109375" style="360" customWidth="1"/>
    <col min="14339" max="14339" width="13.85546875" style="360" bestFit="1" customWidth="1"/>
    <col min="14340" max="14340" width="19.5703125" style="360" customWidth="1"/>
    <col min="14341" max="14341" width="21.42578125" style="360" customWidth="1"/>
    <col min="14342" max="14342" width="28.7109375" style="360" customWidth="1"/>
    <col min="14343" max="14343" width="19.5703125" style="360" customWidth="1"/>
    <col min="14344" max="14344" width="39.5703125" style="360" bestFit="1" customWidth="1"/>
    <col min="14345" max="14592" width="9.140625" style="360"/>
    <col min="14593" max="14593" width="0" style="360" hidden="1" customWidth="1"/>
    <col min="14594" max="14594" width="92.7109375" style="360" customWidth="1"/>
    <col min="14595" max="14595" width="13.85546875" style="360" bestFit="1" customWidth="1"/>
    <col min="14596" max="14596" width="19.5703125" style="360" customWidth="1"/>
    <col min="14597" max="14597" width="21.42578125" style="360" customWidth="1"/>
    <col min="14598" max="14598" width="28.7109375" style="360" customWidth="1"/>
    <col min="14599" max="14599" width="19.5703125" style="360" customWidth="1"/>
    <col min="14600" max="14600" width="39.5703125" style="360" bestFit="1" customWidth="1"/>
    <col min="14601" max="14848" width="9.140625" style="360"/>
    <col min="14849" max="14849" width="0" style="360" hidden="1" customWidth="1"/>
    <col min="14850" max="14850" width="92.7109375" style="360" customWidth="1"/>
    <col min="14851" max="14851" width="13.85546875" style="360" bestFit="1" customWidth="1"/>
    <col min="14852" max="14852" width="19.5703125" style="360" customWidth="1"/>
    <col min="14853" max="14853" width="21.42578125" style="360" customWidth="1"/>
    <col min="14854" max="14854" width="28.7109375" style="360" customWidth="1"/>
    <col min="14855" max="14855" width="19.5703125" style="360" customWidth="1"/>
    <col min="14856" max="14856" width="39.5703125" style="360" bestFit="1" customWidth="1"/>
    <col min="14857" max="15104" width="9.140625" style="360"/>
    <col min="15105" max="15105" width="0" style="360" hidden="1" customWidth="1"/>
    <col min="15106" max="15106" width="92.7109375" style="360" customWidth="1"/>
    <col min="15107" max="15107" width="13.85546875" style="360" bestFit="1" customWidth="1"/>
    <col min="15108" max="15108" width="19.5703125" style="360" customWidth="1"/>
    <col min="15109" max="15109" width="21.42578125" style="360" customWidth="1"/>
    <col min="15110" max="15110" width="28.7109375" style="360" customWidth="1"/>
    <col min="15111" max="15111" width="19.5703125" style="360" customWidth="1"/>
    <col min="15112" max="15112" width="39.5703125" style="360" bestFit="1" customWidth="1"/>
    <col min="15113" max="15360" width="9.140625" style="360"/>
    <col min="15361" max="15361" width="0" style="360" hidden="1" customWidth="1"/>
    <col min="15362" max="15362" width="92.7109375" style="360" customWidth="1"/>
    <col min="15363" max="15363" width="13.85546875" style="360" bestFit="1" customWidth="1"/>
    <col min="15364" max="15364" width="19.5703125" style="360" customWidth="1"/>
    <col min="15365" max="15365" width="21.42578125" style="360" customWidth="1"/>
    <col min="15366" max="15366" width="28.7109375" style="360" customWidth="1"/>
    <col min="15367" max="15367" width="19.5703125" style="360" customWidth="1"/>
    <col min="15368" max="15368" width="39.5703125" style="360" bestFit="1" customWidth="1"/>
    <col min="15369" max="15616" width="9.140625" style="360"/>
    <col min="15617" max="15617" width="0" style="360" hidden="1" customWidth="1"/>
    <col min="15618" max="15618" width="92.7109375" style="360" customWidth="1"/>
    <col min="15619" max="15619" width="13.85546875" style="360" bestFit="1" customWidth="1"/>
    <col min="15620" max="15620" width="19.5703125" style="360" customWidth="1"/>
    <col min="15621" max="15621" width="21.42578125" style="360" customWidth="1"/>
    <col min="15622" max="15622" width="28.7109375" style="360" customWidth="1"/>
    <col min="15623" max="15623" width="19.5703125" style="360" customWidth="1"/>
    <col min="15624" max="15624" width="39.5703125" style="360" bestFit="1" customWidth="1"/>
    <col min="15625" max="15872" width="9.140625" style="360"/>
    <col min="15873" max="15873" width="0" style="360" hidden="1" customWidth="1"/>
    <col min="15874" max="15874" width="92.7109375" style="360" customWidth="1"/>
    <col min="15875" max="15875" width="13.85546875" style="360" bestFit="1" customWidth="1"/>
    <col min="15876" max="15876" width="19.5703125" style="360" customWidth="1"/>
    <col min="15877" max="15877" width="21.42578125" style="360" customWidth="1"/>
    <col min="15878" max="15878" width="28.7109375" style="360" customWidth="1"/>
    <col min="15879" max="15879" width="19.5703125" style="360" customWidth="1"/>
    <col min="15880" max="15880" width="39.5703125" style="360" bestFit="1" customWidth="1"/>
    <col min="15881" max="16128" width="9.140625" style="360"/>
    <col min="16129" max="16129" width="0" style="360" hidden="1" customWidth="1"/>
    <col min="16130" max="16130" width="92.7109375" style="360" customWidth="1"/>
    <col min="16131" max="16131" width="13.85546875" style="360" bestFit="1" customWidth="1"/>
    <col min="16132" max="16132" width="19.5703125" style="360" customWidth="1"/>
    <col min="16133" max="16133" width="21.42578125" style="360" customWidth="1"/>
    <col min="16134" max="16134" width="28.7109375" style="360" customWidth="1"/>
    <col min="16135" max="16135" width="19.5703125" style="360" customWidth="1"/>
    <col min="16136" max="16136" width="39.5703125" style="360" bestFit="1" customWidth="1"/>
    <col min="16137" max="16384" width="9.140625" style="360"/>
  </cols>
  <sheetData>
    <row r="1" spans="2:25" s="147" customFormat="1" x14ac:dyDescent="0.25">
      <c r="B1" s="353" t="s">
        <v>2</v>
      </c>
      <c r="C1" s="354"/>
      <c r="D1" s="355"/>
      <c r="E1" s="356"/>
      <c r="F1" s="357"/>
      <c r="G1" s="358"/>
      <c r="H1" s="359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</row>
    <row r="2" spans="2:25" s="147" customFormat="1" x14ac:dyDescent="0.25">
      <c r="B2" s="361" t="s">
        <v>784</v>
      </c>
      <c r="C2" s="96"/>
      <c r="D2" s="131"/>
      <c r="E2" s="96"/>
      <c r="F2" s="362"/>
      <c r="G2" s="363"/>
      <c r="H2" s="359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</row>
    <row r="3" spans="2:25" s="147" customFormat="1" x14ac:dyDescent="0.25">
      <c r="B3" s="95"/>
      <c r="C3" s="100"/>
      <c r="D3" s="101"/>
      <c r="E3" s="100"/>
      <c r="F3" s="364"/>
      <c r="G3" s="365"/>
      <c r="H3" s="359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</row>
    <row r="4" spans="2:25" s="147" customFormat="1" x14ac:dyDescent="0.25">
      <c r="B4" s="361" t="s">
        <v>785</v>
      </c>
      <c r="C4" s="100"/>
      <c r="D4" s="101"/>
      <c r="E4" s="100"/>
      <c r="F4" s="364"/>
      <c r="G4" s="365"/>
      <c r="H4" s="359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</row>
    <row r="5" spans="2:25" s="147" customFormat="1" ht="28.5" customHeight="1" x14ac:dyDescent="0.25">
      <c r="B5" s="366" t="s">
        <v>267</v>
      </c>
      <c r="C5" s="366"/>
      <c r="D5" s="366"/>
      <c r="E5" s="366"/>
      <c r="F5" s="366"/>
      <c r="G5" s="366"/>
      <c r="H5" s="359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</row>
    <row r="6" spans="2:25" s="147" customFormat="1" x14ac:dyDescent="0.25">
      <c r="B6" s="119" t="s">
        <v>268</v>
      </c>
      <c r="C6" s="345" t="s">
        <v>269</v>
      </c>
      <c r="D6" s="345"/>
      <c r="E6" s="345"/>
      <c r="F6" s="345"/>
      <c r="G6" s="120"/>
      <c r="H6" s="359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</row>
    <row r="7" spans="2:25" s="147" customFormat="1" ht="46.5" customHeight="1" x14ac:dyDescent="0.25">
      <c r="B7" s="367" t="s">
        <v>786</v>
      </c>
      <c r="C7" s="368" t="s">
        <v>271</v>
      </c>
      <c r="D7" s="368"/>
      <c r="E7" s="368"/>
      <c r="F7" s="368"/>
      <c r="G7" s="369"/>
      <c r="H7" s="359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</row>
    <row r="8" spans="2:25" s="147" customFormat="1" ht="46.5" customHeight="1" x14ac:dyDescent="0.25">
      <c r="B8" s="370" t="s">
        <v>787</v>
      </c>
      <c r="C8" s="371"/>
      <c r="D8" s="371"/>
      <c r="E8" s="371"/>
      <c r="F8" s="371"/>
      <c r="G8" s="369"/>
      <c r="H8" s="359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</row>
    <row r="9" spans="2:25" s="147" customFormat="1" ht="46.5" customHeight="1" x14ac:dyDescent="0.25">
      <c r="B9" s="124" t="s">
        <v>274</v>
      </c>
      <c r="C9" s="371"/>
      <c r="D9" s="371"/>
      <c r="E9" s="371"/>
      <c r="F9" s="371"/>
      <c r="G9" s="369"/>
      <c r="H9" s="359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</row>
    <row r="10" spans="2:25" s="147" customFormat="1" x14ac:dyDescent="0.25">
      <c r="B10" s="372"/>
      <c r="C10" s="373"/>
      <c r="D10" s="373"/>
      <c r="E10" s="373"/>
      <c r="F10" s="373"/>
      <c r="G10" s="374"/>
      <c r="H10" s="359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</row>
    <row r="11" spans="2:25" s="147" customFormat="1" ht="30" x14ac:dyDescent="0.25">
      <c r="B11" s="125" t="s">
        <v>788</v>
      </c>
      <c r="C11" s="125" t="s">
        <v>11</v>
      </c>
      <c r="D11" s="340" t="s">
        <v>276</v>
      </c>
      <c r="E11" s="340"/>
      <c r="F11" s="126" t="s">
        <v>277</v>
      </c>
      <c r="G11" s="374"/>
      <c r="H11" s="359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</row>
    <row r="12" spans="2:25" s="147" customFormat="1" ht="30" x14ac:dyDescent="0.25">
      <c r="B12" s="125"/>
      <c r="C12" s="125"/>
      <c r="D12" s="126" t="s">
        <v>278</v>
      </c>
      <c r="E12" s="126" t="s">
        <v>789</v>
      </c>
      <c r="F12" s="125"/>
      <c r="G12" s="196"/>
      <c r="H12" s="359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</row>
    <row r="13" spans="2:25" s="147" customFormat="1" x14ac:dyDescent="0.25">
      <c r="B13" s="216" t="s">
        <v>786</v>
      </c>
      <c r="C13" s="216" t="s">
        <v>790</v>
      </c>
      <c r="D13" s="128">
        <v>0</v>
      </c>
      <c r="E13" s="218">
        <v>0</v>
      </c>
      <c r="F13" s="130">
        <v>5055.1780795602735</v>
      </c>
      <c r="G13" s="196"/>
      <c r="H13" s="359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</row>
    <row r="14" spans="2:25" s="147" customFormat="1" x14ac:dyDescent="0.25">
      <c r="B14" s="375"/>
      <c r="C14" s="376"/>
      <c r="D14" s="376"/>
      <c r="E14" s="376"/>
      <c r="F14" s="377"/>
      <c r="G14" s="196"/>
      <c r="H14" s="359"/>
      <c r="I14" s="360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</row>
  </sheetData>
  <mergeCells count="4">
    <mergeCell ref="B5:G5"/>
    <mergeCell ref="C6:F6"/>
    <mergeCell ref="C7:F7"/>
    <mergeCell ref="D11:E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C8BD-5A23-453C-A958-AC404D3593A3}">
  <dimension ref="A1:Z35"/>
  <sheetViews>
    <sheetView topLeftCell="B1" zoomScale="85" zoomScaleNormal="85" workbookViewId="0">
      <selection activeCell="B11" sqref="B11"/>
    </sheetView>
  </sheetViews>
  <sheetFormatPr defaultRowHeight="15" x14ac:dyDescent="0.25"/>
  <cols>
    <col min="1" max="1" width="6.7109375" style="360" hidden="1" customWidth="1"/>
    <col min="2" max="2" width="119.140625" style="360" bestFit="1" customWidth="1"/>
    <col min="3" max="3" width="12.42578125" style="360" bestFit="1" customWidth="1"/>
    <col min="4" max="4" width="11.42578125" style="434" bestFit="1" customWidth="1"/>
    <col min="5" max="5" width="17.85546875" style="360" bestFit="1" customWidth="1"/>
    <col min="6" max="6" width="9.28515625" style="360" bestFit="1" customWidth="1"/>
    <col min="7" max="7" width="9.28515625" style="360" customWidth="1"/>
    <col min="8" max="8" width="17.42578125" style="360" bestFit="1" customWidth="1"/>
    <col min="9" max="9" width="39.5703125" style="359" bestFit="1" customWidth="1"/>
    <col min="10" max="256" width="9.140625" style="360"/>
    <col min="257" max="257" width="0" style="360" hidden="1" customWidth="1"/>
    <col min="258" max="258" width="119.140625" style="360" bestFit="1" customWidth="1"/>
    <col min="259" max="259" width="12.42578125" style="360" bestFit="1" customWidth="1"/>
    <col min="260" max="260" width="11.42578125" style="360" bestFit="1" customWidth="1"/>
    <col min="261" max="261" width="17.85546875" style="360" bestFit="1" customWidth="1"/>
    <col min="262" max="262" width="9.28515625" style="360" bestFit="1" customWidth="1"/>
    <col min="263" max="263" width="9.28515625" style="360" customWidth="1"/>
    <col min="264" max="264" width="17.42578125" style="360" bestFit="1" customWidth="1"/>
    <col min="265" max="265" width="39.5703125" style="360" bestFit="1" customWidth="1"/>
    <col min="266" max="512" width="9.140625" style="360"/>
    <col min="513" max="513" width="0" style="360" hidden="1" customWidth="1"/>
    <col min="514" max="514" width="119.140625" style="360" bestFit="1" customWidth="1"/>
    <col min="515" max="515" width="12.42578125" style="360" bestFit="1" customWidth="1"/>
    <col min="516" max="516" width="11.42578125" style="360" bestFit="1" customWidth="1"/>
    <col min="517" max="517" width="17.85546875" style="360" bestFit="1" customWidth="1"/>
    <col min="518" max="518" width="9.28515625" style="360" bestFit="1" customWidth="1"/>
    <col min="519" max="519" width="9.28515625" style="360" customWidth="1"/>
    <col min="520" max="520" width="17.42578125" style="360" bestFit="1" customWidth="1"/>
    <col min="521" max="521" width="39.5703125" style="360" bestFit="1" customWidth="1"/>
    <col min="522" max="768" width="9.140625" style="360"/>
    <col min="769" max="769" width="0" style="360" hidden="1" customWidth="1"/>
    <col min="770" max="770" width="119.140625" style="360" bestFit="1" customWidth="1"/>
    <col min="771" max="771" width="12.42578125" style="360" bestFit="1" customWidth="1"/>
    <col min="772" max="772" width="11.42578125" style="360" bestFit="1" customWidth="1"/>
    <col min="773" max="773" width="17.85546875" style="360" bestFit="1" customWidth="1"/>
    <col min="774" max="774" width="9.28515625" style="360" bestFit="1" customWidth="1"/>
    <col min="775" max="775" width="9.28515625" style="360" customWidth="1"/>
    <col min="776" max="776" width="17.42578125" style="360" bestFit="1" customWidth="1"/>
    <col min="777" max="777" width="39.5703125" style="360" bestFit="1" customWidth="1"/>
    <col min="778" max="1024" width="9.140625" style="360"/>
    <col min="1025" max="1025" width="0" style="360" hidden="1" customWidth="1"/>
    <col min="1026" max="1026" width="119.140625" style="360" bestFit="1" customWidth="1"/>
    <col min="1027" max="1027" width="12.42578125" style="360" bestFit="1" customWidth="1"/>
    <col min="1028" max="1028" width="11.42578125" style="360" bestFit="1" customWidth="1"/>
    <col min="1029" max="1029" width="17.85546875" style="360" bestFit="1" customWidth="1"/>
    <col min="1030" max="1030" width="9.28515625" style="360" bestFit="1" customWidth="1"/>
    <col min="1031" max="1031" width="9.28515625" style="360" customWidth="1"/>
    <col min="1032" max="1032" width="17.42578125" style="360" bestFit="1" customWidth="1"/>
    <col min="1033" max="1033" width="39.5703125" style="360" bestFit="1" customWidth="1"/>
    <col min="1034" max="1280" width="9.140625" style="360"/>
    <col min="1281" max="1281" width="0" style="360" hidden="1" customWidth="1"/>
    <col min="1282" max="1282" width="119.140625" style="360" bestFit="1" customWidth="1"/>
    <col min="1283" max="1283" width="12.42578125" style="360" bestFit="1" customWidth="1"/>
    <col min="1284" max="1284" width="11.42578125" style="360" bestFit="1" customWidth="1"/>
    <col min="1285" max="1285" width="17.85546875" style="360" bestFit="1" customWidth="1"/>
    <col min="1286" max="1286" width="9.28515625" style="360" bestFit="1" customWidth="1"/>
    <col min="1287" max="1287" width="9.28515625" style="360" customWidth="1"/>
    <col min="1288" max="1288" width="17.42578125" style="360" bestFit="1" customWidth="1"/>
    <col min="1289" max="1289" width="39.5703125" style="360" bestFit="1" customWidth="1"/>
    <col min="1290" max="1536" width="9.140625" style="360"/>
    <col min="1537" max="1537" width="0" style="360" hidden="1" customWidth="1"/>
    <col min="1538" max="1538" width="119.140625" style="360" bestFit="1" customWidth="1"/>
    <col min="1539" max="1539" width="12.42578125" style="360" bestFit="1" customWidth="1"/>
    <col min="1540" max="1540" width="11.42578125" style="360" bestFit="1" customWidth="1"/>
    <col min="1541" max="1541" width="17.85546875" style="360" bestFit="1" customWidth="1"/>
    <col min="1542" max="1542" width="9.28515625" style="360" bestFit="1" customWidth="1"/>
    <col min="1543" max="1543" width="9.28515625" style="360" customWidth="1"/>
    <col min="1544" max="1544" width="17.42578125" style="360" bestFit="1" customWidth="1"/>
    <col min="1545" max="1545" width="39.5703125" style="360" bestFit="1" customWidth="1"/>
    <col min="1546" max="1792" width="9.140625" style="360"/>
    <col min="1793" max="1793" width="0" style="360" hidden="1" customWidth="1"/>
    <col min="1794" max="1794" width="119.140625" style="360" bestFit="1" customWidth="1"/>
    <col min="1795" max="1795" width="12.42578125" style="360" bestFit="1" customWidth="1"/>
    <col min="1796" max="1796" width="11.42578125" style="360" bestFit="1" customWidth="1"/>
    <col min="1797" max="1797" width="17.85546875" style="360" bestFit="1" customWidth="1"/>
    <col min="1798" max="1798" width="9.28515625" style="360" bestFit="1" customWidth="1"/>
    <col min="1799" max="1799" width="9.28515625" style="360" customWidth="1"/>
    <col min="1800" max="1800" width="17.42578125" style="360" bestFit="1" customWidth="1"/>
    <col min="1801" max="1801" width="39.5703125" style="360" bestFit="1" customWidth="1"/>
    <col min="1802" max="2048" width="9.140625" style="360"/>
    <col min="2049" max="2049" width="0" style="360" hidden="1" customWidth="1"/>
    <col min="2050" max="2050" width="119.140625" style="360" bestFit="1" customWidth="1"/>
    <col min="2051" max="2051" width="12.42578125" style="360" bestFit="1" customWidth="1"/>
    <col min="2052" max="2052" width="11.42578125" style="360" bestFit="1" customWidth="1"/>
    <col min="2053" max="2053" width="17.85546875" style="360" bestFit="1" customWidth="1"/>
    <col min="2054" max="2054" width="9.28515625" style="360" bestFit="1" customWidth="1"/>
    <col min="2055" max="2055" width="9.28515625" style="360" customWidth="1"/>
    <col min="2056" max="2056" width="17.42578125" style="360" bestFit="1" customWidth="1"/>
    <col min="2057" max="2057" width="39.5703125" style="360" bestFit="1" customWidth="1"/>
    <col min="2058" max="2304" width="9.140625" style="360"/>
    <col min="2305" max="2305" width="0" style="360" hidden="1" customWidth="1"/>
    <col min="2306" max="2306" width="119.140625" style="360" bestFit="1" customWidth="1"/>
    <col min="2307" max="2307" width="12.42578125" style="360" bestFit="1" customWidth="1"/>
    <col min="2308" max="2308" width="11.42578125" style="360" bestFit="1" customWidth="1"/>
    <col min="2309" max="2309" width="17.85546875" style="360" bestFit="1" customWidth="1"/>
    <col min="2310" max="2310" width="9.28515625" style="360" bestFit="1" customWidth="1"/>
    <col min="2311" max="2311" width="9.28515625" style="360" customWidth="1"/>
    <col min="2312" max="2312" width="17.42578125" style="360" bestFit="1" customWidth="1"/>
    <col min="2313" max="2313" width="39.5703125" style="360" bestFit="1" customWidth="1"/>
    <col min="2314" max="2560" width="9.140625" style="360"/>
    <col min="2561" max="2561" width="0" style="360" hidden="1" customWidth="1"/>
    <col min="2562" max="2562" width="119.140625" style="360" bestFit="1" customWidth="1"/>
    <col min="2563" max="2563" width="12.42578125" style="360" bestFit="1" customWidth="1"/>
    <col min="2564" max="2564" width="11.42578125" style="360" bestFit="1" customWidth="1"/>
    <col min="2565" max="2565" width="17.85546875" style="360" bestFit="1" customWidth="1"/>
    <col min="2566" max="2566" width="9.28515625" style="360" bestFit="1" customWidth="1"/>
    <col min="2567" max="2567" width="9.28515625" style="360" customWidth="1"/>
    <col min="2568" max="2568" width="17.42578125" style="360" bestFit="1" customWidth="1"/>
    <col min="2569" max="2569" width="39.5703125" style="360" bestFit="1" customWidth="1"/>
    <col min="2570" max="2816" width="9.140625" style="360"/>
    <col min="2817" max="2817" width="0" style="360" hidden="1" customWidth="1"/>
    <col min="2818" max="2818" width="119.140625" style="360" bestFit="1" customWidth="1"/>
    <col min="2819" max="2819" width="12.42578125" style="360" bestFit="1" customWidth="1"/>
    <col min="2820" max="2820" width="11.42578125" style="360" bestFit="1" customWidth="1"/>
    <col min="2821" max="2821" width="17.85546875" style="360" bestFit="1" customWidth="1"/>
    <col min="2822" max="2822" width="9.28515625" style="360" bestFit="1" customWidth="1"/>
    <col min="2823" max="2823" width="9.28515625" style="360" customWidth="1"/>
    <col min="2824" max="2824" width="17.42578125" style="360" bestFit="1" customWidth="1"/>
    <col min="2825" max="2825" width="39.5703125" style="360" bestFit="1" customWidth="1"/>
    <col min="2826" max="3072" width="9.140625" style="360"/>
    <col min="3073" max="3073" width="0" style="360" hidden="1" customWidth="1"/>
    <col min="3074" max="3074" width="119.140625" style="360" bestFit="1" customWidth="1"/>
    <col min="3075" max="3075" width="12.42578125" style="360" bestFit="1" customWidth="1"/>
    <col min="3076" max="3076" width="11.42578125" style="360" bestFit="1" customWidth="1"/>
    <col min="3077" max="3077" width="17.85546875" style="360" bestFit="1" customWidth="1"/>
    <col min="3078" max="3078" width="9.28515625" style="360" bestFit="1" customWidth="1"/>
    <col min="3079" max="3079" width="9.28515625" style="360" customWidth="1"/>
    <col min="3080" max="3080" width="17.42578125" style="360" bestFit="1" customWidth="1"/>
    <col min="3081" max="3081" width="39.5703125" style="360" bestFit="1" customWidth="1"/>
    <col min="3082" max="3328" width="9.140625" style="360"/>
    <col min="3329" max="3329" width="0" style="360" hidden="1" customWidth="1"/>
    <col min="3330" max="3330" width="119.140625" style="360" bestFit="1" customWidth="1"/>
    <col min="3331" max="3331" width="12.42578125" style="360" bestFit="1" customWidth="1"/>
    <col min="3332" max="3332" width="11.42578125" style="360" bestFit="1" customWidth="1"/>
    <col min="3333" max="3333" width="17.85546875" style="360" bestFit="1" customWidth="1"/>
    <col min="3334" max="3334" width="9.28515625" style="360" bestFit="1" customWidth="1"/>
    <col min="3335" max="3335" width="9.28515625" style="360" customWidth="1"/>
    <col min="3336" max="3336" width="17.42578125" style="360" bestFit="1" customWidth="1"/>
    <col min="3337" max="3337" width="39.5703125" style="360" bestFit="1" customWidth="1"/>
    <col min="3338" max="3584" width="9.140625" style="360"/>
    <col min="3585" max="3585" width="0" style="360" hidden="1" customWidth="1"/>
    <col min="3586" max="3586" width="119.140625" style="360" bestFit="1" customWidth="1"/>
    <col min="3587" max="3587" width="12.42578125" style="360" bestFit="1" customWidth="1"/>
    <col min="3588" max="3588" width="11.42578125" style="360" bestFit="1" customWidth="1"/>
    <col min="3589" max="3589" width="17.85546875" style="360" bestFit="1" customWidth="1"/>
    <col min="3590" max="3590" width="9.28515625" style="360" bestFit="1" customWidth="1"/>
    <col min="3591" max="3591" width="9.28515625" style="360" customWidth="1"/>
    <col min="3592" max="3592" width="17.42578125" style="360" bestFit="1" customWidth="1"/>
    <col min="3593" max="3593" width="39.5703125" style="360" bestFit="1" customWidth="1"/>
    <col min="3594" max="3840" width="9.140625" style="360"/>
    <col min="3841" max="3841" width="0" style="360" hidden="1" customWidth="1"/>
    <col min="3842" max="3842" width="119.140625" style="360" bestFit="1" customWidth="1"/>
    <col min="3843" max="3843" width="12.42578125" style="360" bestFit="1" customWidth="1"/>
    <col min="3844" max="3844" width="11.42578125" style="360" bestFit="1" customWidth="1"/>
    <col min="3845" max="3845" width="17.85546875" style="360" bestFit="1" customWidth="1"/>
    <col min="3846" max="3846" width="9.28515625" style="360" bestFit="1" customWidth="1"/>
    <col min="3847" max="3847" width="9.28515625" style="360" customWidth="1"/>
    <col min="3848" max="3848" width="17.42578125" style="360" bestFit="1" customWidth="1"/>
    <col min="3849" max="3849" width="39.5703125" style="360" bestFit="1" customWidth="1"/>
    <col min="3850" max="4096" width="9.140625" style="360"/>
    <col min="4097" max="4097" width="0" style="360" hidden="1" customWidth="1"/>
    <col min="4098" max="4098" width="119.140625" style="360" bestFit="1" customWidth="1"/>
    <col min="4099" max="4099" width="12.42578125" style="360" bestFit="1" customWidth="1"/>
    <col min="4100" max="4100" width="11.42578125" style="360" bestFit="1" customWidth="1"/>
    <col min="4101" max="4101" width="17.85546875" style="360" bestFit="1" customWidth="1"/>
    <col min="4102" max="4102" width="9.28515625" style="360" bestFit="1" customWidth="1"/>
    <col min="4103" max="4103" width="9.28515625" style="360" customWidth="1"/>
    <col min="4104" max="4104" width="17.42578125" style="360" bestFit="1" customWidth="1"/>
    <col min="4105" max="4105" width="39.5703125" style="360" bestFit="1" customWidth="1"/>
    <col min="4106" max="4352" width="9.140625" style="360"/>
    <col min="4353" max="4353" width="0" style="360" hidden="1" customWidth="1"/>
    <col min="4354" max="4354" width="119.140625" style="360" bestFit="1" customWidth="1"/>
    <col min="4355" max="4355" width="12.42578125" style="360" bestFit="1" customWidth="1"/>
    <col min="4356" max="4356" width="11.42578125" style="360" bestFit="1" customWidth="1"/>
    <col min="4357" max="4357" width="17.85546875" style="360" bestFit="1" customWidth="1"/>
    <col min="4358" max="4358" width="9.28515625" style="360" bestFit="1" customWidth="1"/>
    <col min="4359" max="4359" width="9.28515625" style="360" customWidth="1"/>
    <col min="4360" max="4360" width="17.42578125" style="360" bestFit="1" customWidth="1"/>
    <col min="4361" max="4361" width="39.5703125" style="360" bestFit="1" customWidth="1"/>
    <col min="4362" max="4608" width="9.140625" style="360"/>
    <col min="4609" max="4609" width="0" style="360" hidden="1" customWidth="1"/>
    <col min="4610" max="4610" width="119.140625" style="360" bestFit="1" customWidth="1"/>
    <col min="4611" max="4611" width="12.42578125" style="360" bestFit="1" customWidth="1"/>
    <col min="4612" max="4612" width="11.42578125" style="360" bestFit="1" customWidth="1"/>
    <col min="4613" max="4613" width="17.85546875" style="360" bestFit="1" customWidth="1"/>
    <col min="4614" max="4614" width="9.28515625" style="360" bestFit="1" customWidth="1"/>
    <col min="4615" max="4615" width="9.28515625" style="360" customWidth="1"/>
    <col min="4616" max="4616" width="17.42578125" style="360" bestFit="1" customWidth="1"/>
    <col min="4617" max="4617" width="39.5703125" style="360" bestFit="1" customWidth="1"/>
    <col min="4618" max="4864" width="9.140625" style="360"/>
    <col min="4865" max="4865" width="0" style="360" hidden="1" customWidth="1"/>
    <col min="4866" max="4866" width="119.140625" style="360" bestFit="1" customWidth="1"/>
    <col min="4867" max="4867" width="12.42578125" style="360" bestFit="1" customWidth="1"/>
    <col min="4868" max="4868" width="11.42578125" style="360" bestFit="1" customWidth="1"/>
    <col min="4869" max="4869" width="17.85546875" style="360" bestFit="1" customWidth="1"/>
    <col min="4870" max="4870" width="9.28515625" style="360" bestFit="1" customWidth="1"/>
    <col min="4871" max="4871" width="9.28515625" style="360" customWidth="1"/>
    <col min="4872" max="4872" width="17.42578125" style="360" bestFit="1" customWidth="1"/>
    <col min="4873" max="4873" width="39.5703125" style="360" bestFit="1" customWidth="1"/>
    <col min="4874" max="5120" width="9.140625" style="360"/>
    <col min="5121" max="5121" width="0" style="360" hidden="1" customWidth="1"/>
    <col min="5122" max="5122" width="119.140625" style="360" bestFit="1" customWidth="1"/>
    <col min="5123" max="5123" width="12.42578125" style="360" bestFit="1" customWidth="1"/>
    <col min="5124" max="5124" width="11.42578125" style="360" bestFit="1" customWidth="1"/>
    <col min="5125" max="5125" width="17.85546875" style="360" bestFit="1" customWidth="1"/>
    <col min="5126" max="5126" width="9.28515625" style="360" bestFit="1" customWidth="1"/>
    <col min="5127" max="5127" width="9.28515625" style="360" customWidth="1"/>
    <col min="5128" max="5128" width="17.42578125" style="360" bestFit="1" customWidth="1"/>
    <col min="5129" max="5129" width="39.5703125" style="360" bestFit="1" customWidth="1"/>
    <col min="5130" max="5376" width="9.140625" style="360"/>
    <col min="5377" max="5377" width="0" style="360" hidden="1" customWidth="1"/>
    <col min="5378" max="5378" width="119.140625" style="360" bestFit="1" customWidth="1"/>
    <col min="5379" max="5379" width="12.42578125" style="360" bestFit="1" customWidth="1"/>
    <col min="5380" max="5380" width="11.42578125" style="360" bestFit="1" customWidth="1"/>
    <col min="5381" max="5381" width="17.85546875" style="360" bestFit="1" customWidth="1"/>
    <col min="5382" max="5382" width="9.28515625" style="360" bestFit="1" customWidth="1"/>
    <col min="5383" max="5383" width="9.28515625" style="360" customWidth="1"/>
    <col min="5384" max="5384" width="17.42578125" style="360" bestFit="1" customWidth="1"/>
    <col min="5385" max="5385" width="39.5703125" style="360" bestFit="1" customWidth="1"/>
    <col min="5386" max="5632" width="9.140625" style="360"/>
    <col min="5633" max="5633" width="0" style="360" hidden="1" customWidth="1"/>
    <col min="5634" max="5634" width="119.140625" style="360" bestFit="1" customWidth="1"/>
    <col min="5635" max="5635" width="12.42578125" style="360" bestFit="1" customWidth="1"/>
    <col min="5636" max="5636" width="11.42578125" style="360" bestFit="1" customWidth="1"/>
    <col min="5637" max="5637" width="17.85546875" style="360" bestFit="1" customWidth="1"/>
    <col min="5638" max="5638" width="9.28515625" style="360" bestFit="1" customWidth="1"/>
    <col min="5639" max="5639" width="9.28515625" style="360" customWidth="1"/>
    <col min="5640" max="5640" width="17.42578125" style="360" bestFit="1" customWidth="1"/>
    <col min="5641" max="5641" width="39.5703125" style="360" bestFit="1" customWidth="1"/>
    <col min="5642" max="5888" width="9.140625" style="360"/>
    <col min="5889" max="5889" width="0" style="360" hidden="1" customWidth="1"/>
    <col min="5890" max="5890" width="119.140625" style="360" bestFit="1" customWidth="1"/>
    <col min="5891" max="5891" width="12.42578125" style="360" bestFit="1" customWidth="1"/>
    <col min="5892" max="5892" width="11.42578125" style="360" bestFit="1" customWidth="1"/>
    <col min="5893" max="5893" width="17.85546875" style="360" bestFit="1" customWidth="1"/>
    <col min="5894" max="5894" width="9.28515625" style="360" bestFit="1" customWidth="1"/>
    <col min="5895" max="5895" width="9.28515625" style="360" customWidth="1"/>
    <col min="5896" max="5896" width="17.42578125" style="360" bestFit="1" customWidth="1"/>
    <col min="5897" max="5897" width="39.5703125" style="360" bestFit="1" customWidth="1"/>
    <col min="5898" max="6144" width="9.140625" style="360"/>
    <col min="6145" max="6145" width="0" style="360" hidden="1" customWidth="1"/>
    <col min="6146" max="6146" width="119.140625" style="360" bestFit="1" customWidth="1"/>
    <col min="6147" max="6147" width="12.42578125" style="360" bestFit="1" customWidth="1"/>
    <col min="6148" max="6148" width="11.42578125" style="360" bestFit="1" customWidth="1"/>
    <col min="6149" max="6149" width="17.85546875" style="360" bestFit="1" customWidth="1"/>
    <col min="6150" max="6150" width="9.28515625" style="360" bestFit="1" customWidth="1"/>
    <col min="6151" max="6151" width="9.28515625" style="360" customWidth="1"/>
    <col min="6152" max="6152" width="17.42578125" style="360" bestFit="1" customWidth="1"/>
    <col min="6153" max="6153" width="39.5703125" style="360" bestFit="1" customWidth="1"/>
    <col min="6154" max="6400" width="9.140625" style="360"/>
    <col min="6401" max="6401" width="0" style="360" hidden="1" customWidth="1"/>
    <col min="6402" max="6402" width="119.140625" style="360" bestFit="1" customWidth="1"/>
    <col min="6403" max="6403" width="12.42578125" style="360" bestFit="1" customWidth="1"/>
    <col min="6404" max="6404" width="11.42578125" style="360" bestFit="1" customWidth="1"/>
    <col min="6405" max="6405" width="17.85546875" style="360" bestFit="1" customWidth="1"/>
    <col min="6406" max="6406" width="9.28515625" style="360" bestFit="1" customWidth="1"/>
    <col min="6407" max="6407" width="9.28515625" style="360" customWidth="1"/>
    <col min="6408" max="6408" width="17.42578125" style="360" bestFit="1" customWidth="1"/>
    <col min="6409" max="6409" width="39.5703125" style="360" bestFit="1" customWidth="1"/>
    <col min="6410" max="6656" width="9.140625" style="360"/>
    <col min="6657" max="6657" width="0" style="360" hidden="1" customWidth="1"/>
    <col min="6658" max="6658" width="119.140625" style="360" bestFit="1" customWidth="1"/>
    <col min="6659" max="6659" width="12.42578125" style="360" bestFit="1" customWidth="1"/>
    <col min="6660" max="6660" width="11.42578125" style="360" bestFit="1" customWidth="1"/>
    <col min="6661" max="6661" width="17.85546875" style="360" bestFit="1" customWidth="1"/>
    <col min="6662" max="6662" width="9.28515625" style="360" bestFit="1" customWidth="1"/>
    <col min="6663" max="6663" width="9.28515625" style="360" customWidth="1"/>
    <col min="6664" max="6664" width="17.42578125" style="360" bestFit="1" customWidth="1"/>
    <col min="6665" max="6665" width="39.5703125" style="360" bestFit="1" customWidth="1"/>
    <col min="6666" max="6912" width="9.140625" style="360"/>
    <col min="6913" max="6913" width="0" style="360" hidden="1" customWidth="1"/>
    <col min="6914" max="6914" width="119.140625" style="360" bestFit="1" customWidth="1"/>
    <col min="6915" max="6915" width="12.42578125" style="360" bestFit="1" customWidth="1"/>
    <col min="6916" max="6916" width="11.42578125" style="360" bestFit="1" customWidth="1"/>
    <col min="6917" max="6917" width="17.85546875" style="360" bestFit="1" customWidth="1"/>
    <col min="6918" max="6918" width="9.28515625" style="360" bestFit="1" customWidth="1"/>
    <col min="6919" max="6919" width="9.28515625" style="360" customWidth="1"/>
    <col min="6920" max="6920" width="17.42578125" style="360" bestFit="1" customWidth="1"/>
    <col min="6921" max="6921" width="39.5703125" style="360" bestFit="1" customWidth="1"/>
    <col min="6922" max="7168" width="9.140625" style="360"/>
    <col min="7169" max="7169" width="0" style="360" hidden="1" customWidth="1"/>
    <col min="7170" max="7170" width="119.140625" style="360" bestFit="1" customWidth="1"/>
    <col min="7171" max="7171" width="12.42578125" style="360" bestFit="1" customWidth="1"/>
    <col min="7172" max="7172" width="11.42578125" style="360" bestFit="1" customWidth="1"/>
    <col min="7173" max="7173" width="17.85546875" style="360" bestFit="1" customWidth="1"/>
    <col min="7174" max="7174" width="9.28515625" style="360" bestFit="1" customWidth="1"/>
    <col min="7175" max="7175" width="9.28515625" style="360" customWidth="1"/>
    <col min="7176" max="7176" width="17.42578125" style="360" bestFit="1" customWidth="1"/>
    <col min="7177" max="7177" width="39.5703125" style="360" bestFit="1" customWidth="1"/>
    <col min="7178" max="7424" width="9.140625" style="360"/>
    <col min="7425" max="7425" width="0" style="360" hidden="1" customWidth="1"/>
    <col min="7426" max="7426" width="119.140625" style="360" bestFit="1" customWidth="1"/>
    <col min="7427" max="7427" width="12.42578125" style="360" bestFit="1" customWidth="1"/>
    <col min="7428" max="7428" width="11.42578125" style="360" bestFit="1" customWidth="1"/>
    <col min="7429" max="7429" width="17.85546875" style="360" bestFit="1" customWidth="1"/>
    <col min="7430" max="7430" width="9.28515625" style="360" bestFit="1" customWidth="1"/>
    <col min="7431" max="7431" width="9.28515625" style="360" customWidth="1"/>
    <col min="7432" max="7432" width="17.42578125" style="360" bestFit="1" customWidth="1"/>
    <col min="7433" max="7433" width="39.5703125" style="360" bestFit="1" customWidth="1"/>
    <col min="7434" max="7680" width="9.140625" style="360"/>
    <col min="7681" max="7681" width="0" style="360" hidden="1" customWidth="1"/>
    <col min="7682" max="7682" width="119.140625" style="360" bestFit="1" customWidth="1"/>
    <col min="7683" max="7683" width="12.42578125" style="360" bestFit="1" customWidth="1"/>
    <col min="7684" max="7684" width="11.42578125" style="360" bestFit="1" customWidth="1"/>
    <col min="7685" max="7685" width="17.85546875" style="360" bestFit="1" customWidth="1"/>
    <col min="7686" max="7686" width="9.28515625" style="360" bestFit="1" customWidth="1"/>
    <col min="7687" max="7687" width="9.28515625" style="360" customWidth="1"/>
    <col min="7688" max="7688" width="17.42578125" style="360" bestFit="1" customWidth="1"/>
    <col min="7689" max="7689" width="39.5703125" style="360" bestFit="1" customWidth="1"/>
    <col min="7690" max="7936" width="9.140625" style="360"/>
    <col min="7937" max="7937" width="0" style="360" hidden="1" customWidth="1"/>
    <col min="7938" max="7938" width="119.140625" style="360" bestFit="1" customWidth="1"/>
    <col min="7939" max="7939" width="12.42578125" style="360" bestFit="1" customWidth="1"/>
    <col min="7940" max="7940" width="11.42578125" style="360" bestFit="1" customWidth="1"/>
    <col min="7941" max="7941" width="17.85546875" style="360" bestFit="1" customWidth="1"/>
    <col min="7942" max="7942" width="9.28515625" style="360" bestFit="1" customWidth="1"/>
    <col min="7943" max="7943" width="9.28515625" style="360" customWidth="1"/>
    <col min="7944" max="7944" width="17.42578125" style="360" bestFit="1" customWidth="1"/>
    <col min="7945" max="7945" width="39.5703125" style="360" bestFit="1" customWidth="1"/>
    <col min="7946" max="8192" width="9.140625" style="360"/>
    <col min="8193" max="8193" width="0" style="360" hidden="1" customWidth="1"/>
    <col min="8194" max="8194" width="119.140625" style="360" bestFit="1" customWidth="1"/>
    <col min="8195" max="8195" width="12.42578125" style="360" bestFit="1" customWidth="1"/>
    <col min="8196" max="8196" width="11.42578125" style="360" bestFit="1" customWidth="1"/>
    <col min="8197" max="8197" width="17.85546875" style="360" bestFit="1" customWidth="1"/>
    <col min="8198" max="8198" width="9.28515625" style="360" bestFit="1" customWidth="1"/>
    <col min="8199" max="8199" width="9.28515625" style="360" customWidth="1"/>
    <col min="8200" max="8200" width="17.42578125" style="360" bestFit="1" customWidth="1"/>
    <col min="8201" max="8201" width="39.5703125" style="360" bestFit="1" customWidth="1"/>
    <col min="8202" max="8448" width="9.140625" style="360"/>
    <col min="8449" max="8449" width="0" style="360" hidden="1" customWidth="1"/>
    <col min="8450" max="8450" width="119.140625" style="360" bestFit="1" customWidth="1"/>
    <col min="8451" max="8451" width="12.42578125" style="360" bestFit="1" customWidth="1"/>
    <col min="8452" max="8452" width="11.42578125" style="360" bestFit="1" customWidth="1"/>
    <col min="8453" max="8453" width="17.85546875" style="360" bestFit="1" customWidth="1"/>
    <col min="8454" max="8454" width="9.28515625" style="360" bestFit="1" customWidth="1"/>
    <col min="8455" max="8455" width="9.28515625" style="360" customWidth="1"/>
    <col min="8456" max="8456" width="17.42578125" style="360" bestFit="1" customWidth="1"/>
    <col min="8457" max="8457" width="39.5703125" style="360" bestFit="1" customWidth="1"/>
    <col min="8458" max="8704" width="9.140625" style="360"/>
    <col min="8705" max="8705" width="0" style="360" hidden="1" customWidth="1"/>
    <col min="8706" max="8706" width="119.140625" style="360" bestFit="1" customWidth="1"/>
    <col min="8707" max="8707" width="12.42578125" style="360" bestFit="1" customWidth="1"/>
    <col min="8708" max="8708" width="11.42578125" style="360" bestFit="1" customWidth="1"/>
    <col min="8709" max="8709" width="17.85546875" style="360" bestFit="1" customWidth="1"/>
    <col min="8710" max="8710" width="9.28515625" style="360" bestFit="1" customWidth="1"/>
    <col min="8711" max="8711" width="9.28515625" style="360" customWidth="1"/>
    <col min="8712" max="8712" width="17.42578125" style="360" bestFit="1" customWidth="1"/>
    <col min="8713" max="8713" width="39.5703125" style="360" bestFit="1" customWidth="1"/>
    <col min="8714" max="8960" width="9.140625" style="360"/>
    <col min="8961" max="8961" width="0" style="360" hidden="1" customWidth="1"/>
    <col min="8962" max="8962" width="119.140625" style="360" bestFit="1" customWidth="1"/>
    <col min="8963" max="8963" width="12.42578125" style="360" bestFit="1" customWidth="1"/>
    <col min="8964" max="8964" width="11.42578125" style="360" bestFit="1" customWidth="1"/>
    <col min="8965" max="8965" width="17.85546875" style="360" bestFit="1" customWidth="1"/>
    <col min="8966" max="8966" width="9.28515625" style="360" bestFit="1" customWidth="1"/>
    <col min="8967" max="8967" width="9.28515625" style="360" customWidth="1"/>
    <col min="8968" max="8968" width="17.42578125" style="360" bestFit="1" customWidth="1"/>
    <col min="8969" max="8969" width="39.5703125" style="360" bestFit="1" customWidth="1"/>
    <col min="8970" max="9216" width="9.140625" style="360"/>
    <col min="9217" max="9217" width="0" style="360" hidden="1" customWidth="1"/>
    <col min="9218" max="9218" width="119.140625" style="360" bestFit="1" customWidth="1"/>
    <col min="9219" max="9219" width="12.42578125" style="360" bestFit="1" customWidth="1"/>
    <col min="9220" max="9220" width="11.42578125" style="360" bestFit="1" customWidth="1"/>
    <col min="9221" max="9221" width="17.85546875" style="360" bestFit="1" customWidth="1"/>
    <col min="9222" max="9222" width="9.28515625" style="360" bestFit="1" customWidth="1"/>
    <col min="9223" max="9223" width="9.28515625" style="360" customWidth="1"/>
    <col min="9224" max="9224" width="17.42578125" style="360" bestFit="1" customWidth="1"/>
    <col min="9225" max="9225" width="39.5703125" style="360" bestFit="1" customWidth="1"/>
    <col min="9226" max="9472" width="9.140625" style="360"/>
    <col min="9473" max="9473" width="0" style="360" hidden="1" customWidth="1"/>
    <col min="9474" max="9474" width="119.140625" style="360" bestFit="1" customWidth="1"/>
    <col min="9475" max="9475" width="12.42578125" style="360" bestFit="1" customWidth="1"/>
    <col min="9476" max="9476" width="11.42578125" style="360" bestFit="1" customWidth="1"/>
    <col min="9477" max="9477" width="17.85546875" style="360" bestFit="1" customWidth="1"/>
    <col min="9478" max="9478" width="9.28515625" style="360" bestFit="1" customWidth="1"/>
    <col min="9479" max="9479" width="9.28515625" style="360" customWidth="1"/>
    <col min="9480" max="9480" width="17.42578125" style="360" bestFit="1" customWidth="1"/>
    <col min="9481" max="9481" width="39.5703125" style="360" bestFit="1" customWidth="1"/>
    <col min="9482" max="9728" width="9.140625" style="360"/>
    <col min="9729" max="9729" width="0" style="360" hidden="1" customWidth="1"/>
    <col min="9730" max="9730" width="119.140625" style="360" bestFit="1" customWidth="1"/>
    <col min="9731" max="9731" width="12.42578125" style="360" bestFit="1" customWidth="1"/>
    <col min="9732" max="9732" width="11.42578125" style="360" bestFit="1" customWidth="1"/>
    <col min="9733" max="9733" width="17.85546875" style="360" bestFit="1" customWidth="1"/>
    <col min="9734" max="9734" width="9.28515625" style="360" bestFit="1" customWidth="1"/>
    <col min="9735" max="9735" width="9.28515625" style="360" customWidth="1"/>
    <col min="9736" max="9736" width="17.42578125" style="360" bestFit="1" customWidth="1"/>
    <col min="9737" max="9737" width="39.5703125" style="360" bestFit="1" customWidth="1"/>
    <col min="9738" max="9984" width="9.140625" style="360"/>
    <col min="9985" max="9985" width="0" style="360" hidden="1" customWidth="1"/>
    <col min="9986" max="9986" width="119.140625" style="360" bestFit="1" customWidth="1"/>
    <col min="9987" max="9987" width="12.42578125" style="360" bestFit="1" customWidth="1"/>
    <col min="9988" max="9988" width="11.42578125" style="360" bestFit="1" customWidth="1"/>
    <col min="9989" max="9989" width="17.85546875" style="360" bestFit="1" customWidth="1"/>
    <col min="9990" max="9990" width="9.28515625" style="360" bestFit="1" customWidth="1"/>
    <col min="9991" max="9991" width="9.28515625" style="360" customWidth="1"/>
    <col min="9992" max="9992" width="17.42578125" style="360" bestFit="1" customWidth="1"/>
    <col min="9993" max="9993" width="39.5703125" style="360" bestFit="1" customWidth="1"/>
    <col min="9994" max="10240" width="9.140625" style="360"/>
    <col min="10241" max="10241" width="0" style="360" hidden="1" customWidth="1"/>
    <col min="10242" max="10242" width="119.140625" style="360" bestFit="1" customWidth="1"/>
    <col min="10243" max="10243" width="12.42578125" style="360" bestFit="1" customWidth="1"/>
    <col min="10244" max="10244" width="11.42578125" style="360" bestFit="1" customWidth="1"/>
    <col min="10245" max="10245" width="17.85546875" style="360" bestFit="1" customWidth="1"/>
    <col min="10246" max="10246" width="9.28515625" style="360" bestFit="1" customWidth="1"/>
    <col min="10247" max="10247" width="9.28515625" style="360" customWidth="1"/>
    <col min="10248" max="10248" width="17.42578125" style="360" bestFit="1" customWidth="1"/>
    <col min="10249" max="10249" width="39.5703125" style="360" bestFit="1" customWidth="1"/>
    <col min="10250" max="10496" width="9.140625" style="360"/>
    <col min="10497" max="10497" width="0" style="360" hidden="1" customWidth="1"/>
    <col min="10498" max="10498" width="119.140625" style="360" bestFit="1" customWidth="1"/>
    <col min="10499" max="10499" width="12.42578125" style="360" bestFit="1" customWidth="1"/>
    <col min="10500" max="10500" width="11.42578125" style="360" bestFit="1" customWidth="1"/>
    <col min="10501" max="10501" width="17.85546875" style="360" bestFit="1" customWidth="1"/>
    <col min="10502" max="10502" width="9.28515625" style="360" bestFit="1" customWidth="1"/>
    <col min="10503" max="10503" width="9.28515625" style="360" customWidth="1"/>
    <col min="10504" max="10504" width="17.42578125" style="360" bestFit="1" customWidth="1"/>
    <col min="10505" max="10505" width="39.5703125" style="360" bestFit="1" customWidth="1"/>
    <col min="10506" max="10752" width="9.140625" style="360"/>
    <col min="10753" max="10753" width="0" style="360" hidden="1" customWidth="1"/>
    <col min="10754" max="10754" width="119.140625" style="360" bestFit="1" customWidth="1"/>
    <col min="10755" max="10755" width="12.42578125" style="360" bestFit="1" customWidth="1"/>
    <col min="10756" max="10756" width="11.42578125" style="360" bestFit="1" customWidth="1"/>
    <col min="10757" max="10757" width="17.85546875" style="360" bestFit="1" customWidth="1"/>
    <col min="10758" max="10758" width="9.28515625" style="360" bestFit="1" customWidth="1"/>
    <col min="10759" max="10759" width="9.28515625" style="360" customWidth="1"/>
    <col min="10760" max="10760" width="17.42578125" style="360" bestFit="1" customWidth="1"/>
    <col min="10761" max="10761" width="39.5703125" style="360" bestFit="1" customWidth="1"/>
    <col min="10762" max="11008" width="9.140625" style="360"/>
    <col min="11009" max="11009" width="0" style="360" hidden="1" customWidth="1"/>
    <col min="11010" max="11010" width="119.140625" style="360" bestFit="1" customWidth="1"/>
    <col min="11011" max="11011" width="12.42578125" style="360" bestFit="1" customWidth="1"/>
    <col min="11012" max="11012" width="11.42578125" style="360" bestFit="1" customWidth="1"/>
    <col min="11013" max="11013" width="17.85546875" style="360" bestFit="1" customWidth="1"/>
    <col min="11014" max="11014" width="9.28515625" style="360" bestFit="1" customWidth="1"/>
    <col min="11015" max="11015" width="9.28515625" style="360" customWidth="1"/>
    <col min="11016" max="11016" width="17.42578125" style="360" bestFit="1" customWidth="1"/>
    <col min="11017" max="11017" width="39.5703125" style="360" bestFit="1" customWidth="1"/>
    <col min="11018" max="11264" width="9.140625" style="360"/>
    <col min="11265" max="11265" width="0" style="360" hidden="1" customWidth="1"/>
    <col min="11266" max="11266" width="119.140625" style="360" bestFit="1" customWidth="1"/>
    <col min="11267" max="11267" width="12.42578125" style="360" bestFit="1" customWidth="1"/>
    <col min="11268" max="11268" width="11.42578125" style="360" bestFit="1" customWidth="1"/>
    <col min="11269" max="11269" width="17.85546875" style="360" bestFit="1" customWidth="1"/>
    <col min="11270" max="11270" width="9.28515625" style="360" bestFit="1" customWidth="1"/>
    <col min="11271" max="11271" width="9.28515625" style="360" customWidth="1"/>
    <col min="11272" max="11272" width="17.42578125" style="360" bestFit="1" customWidth="1"/>
    <col min="11273" max="11273" width="39.5703125" style="360" bestFit="1" customWidth="1"/>
    <col min="11274" max="11520" width="9.140625" style="360"/>
    <col min="11521" max="11521" width="0" style="360" hidden="1" customWidth="1"/>
    <col min="11522" max="11522" width="119.140625" style="360" bestFit="1" customWidth="1"/>
    <col min="11523" max="11523" width="12.42578125" style="360" bestFit="1" customWidth="1"/>
    <col min="11524" max="11524" width="11.42578125" style="360" bestFit="1" customWidth="1"/>
    <col min="11525" max="11525" width="17.85546875" style="360" bestFit="1" customWidth="1"/>
    <col min="11526" max="11526" width="9.28515625" style="360" bestFit="1" customWidth="1"/>
    <col min="11527" max="11527" width="9.28515625" style="360" customWidth="1"/>
    <col min="11528" max="11528" width="17.42578125" style="360" bestFit="1" customWidth="1"/>
    <col min="11529" max="11529" width="39.5703125" style="360" bestFit="1" customWidth="1"/>
    <col min="11530" max="11776" width="9.140625" style="360"/>
    <col min="11777" max="11777" width="0" style="360" hidden="1" customWidth="1"/>
    <col min="11778" max="11778" width="119.140625" style="360" bestFit="1" customWidth="1"/>
    <col min="11779" max="11779" width="12.42578125" style="360" bestFit="1" customWidth="1"/>
    <col min="11780" max="11780" width="11.42578125" style="360" bestFit="1" customWidth="1"/>
    <col min="11781" max="11781" width="17.85546875" style="360" bestFit="1" customWidth="1"/>
    <col min="11782" max="11782" width="9.28515625" style="360" bestFit="1" customWidth="1"/>
    <col min="11783" max="11783" width="9.28515625" style="360" customWidth="1"/>
    <col min="11784" max="11784" width="17.42578125" style="360" bestFit="1" customWidth="1"/>
    <col min="11785" max="11785" width="39.5703125" style="360" bestFit="1" customWidth="1"/>
    <col min="11786" max="12032" width="9.140625" style="360"/>
    <col min="12033" max="12033" width="0" style="360" hidden="1" customWidth="1"/>
    <col min="12034" max="12034" width="119.140625" style="360" bestFit="1" customWidth="1"/>
    <col min="12035" max="12035" width="12.42578125" style="360" bestFit="1" customWidth="1"/>
    <col min="12036" max="12036" width="11.42578125" style="360" bestFit="1" customWidth="1"/>
    <col min="12037" max="12037" width="17.85546875" style="360" bestFit="1" customWidth="1"/>
    <col min="12038" max="12038" width="9.28515625" style="360" bestFit="1" customWidth="1"/>
    <col min="12039" max="12039" width="9.28515625" style="360" customWidth="1"/>
    <col min="12040" max="12040" width="17.42578125" style="360" bestFit="1" customWidth="1"/>
    <col min="12041" max="12041" width="39.5703125" style="360" bestFit="1" customWidth="1"/>
    <col min="12042" max="12288" width="9.140625" style="360"/>
    <col min="12289" max="12289" width="0" style="360" hidden="1" customWidth="1"/>
    <col min="12290" max="12290" width="119.140625" style="360" bestFit="1" customWidth="1"/>
    <col min="12291" max="12291" width="12.42578125" style="360" bestFit="1" customWidth="1"/>
    <col min="12292" max="12292" width="11.42578125" style="360" bestFit="1" customWidth="1"/>
    <col min="12293" max="12293" width="17.85546875" style="360" bestFit="1" customWidth="1"/>
    <col min="12294" max="12294" width="9.28515625" style="360" bestFit="1" customWidth="1"/>
    <col min="12295" max="12295" width="9.28515625" style="360" customWidth="1"/>
    <col min="12296" max="12296" width="17.42578125" style="360" bestFit="1" customWidth="1"/>
    <col min="12297" max="12297" width="39.5703125" style="360" bestFit="1" customWidth="1"/>
    <col min="12298" max="12544" width="9.140625" style="360"/>
    <col min="12545" max="12545" width="0" style="360" hidden="1" customWidth="1"/>
    <col min="12546" max="12546" width="119.140625" style="360" bestFit="1" customWidth="1"/>
    <col min="12547" max="12547" width="12.42578125" style="360" bestFit="1" customWidth="1"/>
    <col min="12548" max="12548" width="11.42578125" style="360" bestFit="1" customWidth="1"/>
    <col min="12549" max="12549" width="17.85546875" style="360" bestFit="1" customWidth="1"/>
    <col min="12550" max="12550" width="9.28515625" style="360" bestFit="1" customWidth="1"/>
    <col min="12551" max="12551" width="9.28515625" style="360" customWidth="1"/>
    <col min="12552" max="12552" width="17.42578125" style="360" bestFit="1" customWidth="1"/>
    <col min="12553" max="12553" width="39.5703125" style="360" bestFit="1" customWidth="1"/>
    <col min="12554" max="12800" width="9.140625" style="360"/>
    <col min="12801" max="12801" width="0" style="360" hidden="1" customWidth="1"/>
    <col min="12802" max="12802" width="119.140625" style="360" bestFit="1" customWidth="1"/>
    <col min="12803" max="12803" width="12.42578125" style="360" bestFit="1" customWidth="1"/>
    <col min="12804" max="12804" width="11.42578125" style="360" bestFit="1" customWidth="1"/>
    <col min="12805" max="12805" width="17.85546875" style="360" bestFit="1" customWidth="1"/>
    <col min="12806" max="12806" width="9.28515625" style="360" bestFit="1" customWidth="1"/>
    <col min="12807" max="12807" width="9.28515625" style="360" customWidth="1"/>
    <col min="12808" max="12808" width="17.42578125" style="360" bestFit="1" customWidth="1"/>
    <col min="12809" max="12809" width="39.5703125" style="360" bestFit="1" customWidth="1"/>
    <col min="12810" max="13056" width="9.140625" style="360"/>
    <col min="13057" max="13057" width="0" style="360" hidden="1" customWidth="1"/>
    <col min="13058" max="13058" width="119.140625" style="360" bestFit="1" customWidth="1"/>
    <col min="13059" max="13059" width="12.42578125" style="360" bestFit="1" customWidth="1"/>
    <col min="13060" max="13060" width="11.42578125" style="360" bestFit="1" customWidth="1"/>
    <col min="13061" max="13061" width="17.85546875" style="360" bestFit="1" customWidth="1"/>
    <col min="13062" max="13062" width="9.28515625" style="360" bestFit="1" customWidth="1"/>
    <col min="13063" max="13063" width="9.28515625" style="360" customWidth="1"/>
    <col min="13064" max="13064" width="17.42578125" style="360" bestFit="1" customWidth="1"/>
    <col min="13065" max="13065" width="39.5703125" style="360" bestFit="1" customWidth="1"/>
    <col min="13066" max="13312" width="9.140625" style="360"/>
    <col min="13313" max="13313" width="0" style="360" hidden="1" customWidth="1"/>
    <col min="13314" max="13314" width="119.140625" style="360" bestFit="1" customWidth="1"/>
    <col min="13315" max="13315" width="12.42578125" style="360" bestFit="1" customWidth="1"/>
    <col min="13316" max="13316" width="11.42578125" style="360" bestFit="1" customWidth="1"/>
    <col min="13317" max="13317" width="17.85546875" style="360" bestFit="1" customWidth="1"/>
    <col min="13318" max="13318" width="9.28515625" style="360" bestFit="1" customWidth="1"/>
    <col min="13319" max="13319" width="9.28515625" style="360" customWidth="1"/>
    <col min="13320" max="13320" width="17.42578125" style="360" bestFit="1" customWidth="1"/>
    <col min="13321" max="13321" width="39.5703125" style="360" bestFit="1" customWidth="1"/>
    <col min="13322" max="13568" width="9.140625" style="360"/>
    <col min="13569" max="13569" width="0" style="360" hidden="1" customWidth="1"/>
    <col min="13570" max="13570" width="119.140625" style="360" bestFit="1" customWidth="1"/>
    <col min="13571" max="13571" width="12.42578125" style="360" bestFit="1" customWidth="1"/>
    <col min="13572" max="13572" width="11.42578125" style="360" bestFit="1" customWidth="1"/>
    <col min="13573" max="13573" width="17.85546875" style="360" bestFit="1" customWidth="1"/>
    <col min="13574" max="13574" width="9.28515625" style="360" bestFit="1" customWidth="1"/>
    <col min="13575" max="13575" width="9.28515625" style="360" customWidth="1"/>
    <col min="13576" max="13576" width="17.42578125" style="360" bestFit="1" customWidth="1"/>
    <col min="13577" max="13577" width="39.5703125" style="360" bestFit="1" customWidth="1"/>
    <col min="13578" max="13824" width="9.140625" style="360"/>
    <col min="13825" max="13825" width="0" style="360" hidden="1" customWidth="1"/>
    <col min="13826" max="13826" width="119.140625" style="360" bestFit="1" customWidth="1"/>
    <col min="13827" max="13827" width="12.42578125" style="360" bestFit="1" customWidth="1"/>
    <col min="13828" max="13828" width="11.42578125" style="360" bestFit="1" customWidth="1"/>
    <col min="13829" max="13829" width="17.85546875" style="360" bestFit="1" customWidth="1"/>
    <col min="13830" max="13830" width="9.28515625" style="360" bestFit="1" customWidth="1"/>
    <col min="13831" max="13831" width="9.28515625" style="360" customWidth="1"/>
    <col min="13832" max="13832" width="17.42578125" style="360" bestFit="1" customWidth="1"/>
    <col min="13833" max="13833" width="39.5703125" style="360" bestFit="1" customWidth="1"/>
    <col min="13834" max="14080" width="9.140625" style="360"/>
    <col min="14081" max="14081" width="0" style="360" hidden="1" customWidth="1"/>
    <col min="14082" max="14082" width="119.140625" style="360" bestFit="1" customWidth="1"/>
    <col min="14083" max="14083" width="12.42578125" style="360" bestFit="1" customWidth="1"/>
    <col min="14084" max="14084" width="11.42578125" style="360" bestFit="1" customWidth="1"/>
    <col min="14085" max="14085" width="17.85546875" style="360" bestFit="1" customWidth="1"/>
    <col min="14086" max="14086" width="9.28515625" style="360" bestFit="1" customWidth="1"/>
    <col min="14087" max="14087" width="9.28515625" style="360" customWidth="1"/>
    <col min="14088" max="14088" width="17.42578125" style="360" bestFit="1" customWidth="1"/>
    <col min="14089" max="14089" width="39.5703125" style="360" bestFit="1" customWidth="1"/>
    <col min="14090" max="14336" width="9.140625" style="360"/>
    <col min="14337" max="14337" width="0" style="360" hidden="1" customWidth="1"/>
    <col min="14338" max="14338" width="119.140625" style="360" bestFit="1" customWidth="1"/>
    <col min="14339" max="14339" width="12.42578125" style="360" bestFit="1" customWidth="1"/>
    <col min="14340" max="14340" width="11.42578125" style="360" bestFit="1" customWidth="1"/>
    <col min="14341" max="14341" width="17.85546875" style="360" bestFit="1" customWidth="1"/>
    <col min="14342" max="14342" width="9.28515625" style="360" bestFit="1" customWidth="1"/>
    <col min="14343" max="14343" width="9.28515625" style="360" customWidth="1"/>
    <col min="14344" max="14344" width="17.42578125" style="360" bestFit="1" customWidth="1"/>
    <col min="14345" max="14345" width="39.5703125" style="360" bestFit="1" customWidth="1"/>
    <col min="14346" max="14592" width="9.140625" style="360"/>
    <col min="14593" max="14593" width="0" style="360" hidden="1" customWidth="1"/>
    <col min="14594" max="14594" width="119.140625" style="360" bestFit="1" customWidth="1"/>
    <col min="14595" max="14595" width="12.42578125" style="360" bestFit="1" customWidth="1"/>
    <col min="14596" max="14596" width="11.42578125" style="360" bestFit="1" customWidth="1"/>
    <col min="14597" max="14597" width="17.85546875" style="360" bestFit="1" customWidth="1"/>
    <col min="14598" max="14598" width="9.28515625" style="360" bestFit="1" customWidth="1"/>
    <col min="14599" max="14599" width="9.28515625" style="360" customWidth="1"/>
    <col min="14600" max="14600" width="17.42578125" style="360" bestFit="1" customWidth="1"/>
    <col min="14601" max="14601" width="39.5703125" style="360" bestFit="1" customWidth="1"/>
    <col min="14602" max="14848" width="9.140625" style="360"/>
    <col min="14849" max="14849" width="0" style="360" hidden="1" customWidth="1"/>
    <col min="14850" max="14850" width="119.140625" style="360" bestFit="1" customWidth="1"/>
    <col min="14851" max="14851" width="12.42578125" style="360" bestFit="1" customWidth="1"/>
    <col min="14852" max="14852" width="11.42578125" style="360" bestFit="1" customWidth="1"/>
    <col min="14853" max="14853" width="17.85546875" style="360" bestFit="1" customWidth="1"/>
    <col min="14854" max="14854" width="9.28515625" style="360" bestFit="1" customWidth="1"/>
    <col min="14855" max="14855" width="9.28515625" style="360" customWidth="1"/>
    <col min="14856" max="14856" width="17.42578125" style="360" bestFit="1" customWidth="1"/>
    <col min="14857" max="14857" width="39.5703125" style="360" bestFit="1" customWidth="1"/>
    <col min="14858" max="15104" width="9.140625" style="360"/>
    <col min="15105" max="15105" width="0" style="360" hidden="1" customWidth="1"/>
    <col min="15106" max="15106" width="119.140625" style="360" bestFit="1" customWidth="1"/>
    <col min="15107" max="15107" width="12.42578125" style="360" bestFit="1" customWidth="1"/>
    <col min="15108" max="15108" width="11.42578125" style="360" bestFit="1" customWidth="1"/>
    <col min="15109" max="15109" width="17.85546875" style="360" bestFit="1" customWidth="1"/>
    <col min="15110" max="15110" width="9.28515625" style="360" bestFit="1" customWidth="1"/>
    <col min="15111" max="15111" width="9.28515625" style="360" customWidth="1"/>
    <col min="15112" max="15112" width="17.42578125" style="360" bestFit="1" customWidth="1"/>
    <col min="15113" max="15113" width="39.5703125" style="360" bestFit="1" customWidth="1"/>
    <col min="15114" max="15360" width="9.140625" style="360"/>
    <col min="15361" max="15361" width="0" style="360" hidden="1" customWidth="1"/>
    <col min="15362" max="15362" width="119.140625" style="360" bestFit="1" customWidth="1"/>
    <col min="15363" max="15363" width="12.42578125" style="360" bestFit="1" customWidth="1"/>
    <col min="15364" max="15364" width="11.42578125" style="360" bestFit="1" customWidth="1"/>
    <col min="15365" max="15365" width="17.85546875" style="360" bestFit="1" customWidth="1"/>
    <col min="15366" max="15366" width="9.28515625" style="360" bestFit="1" customWidth="1"/>
    <col min="15367" max="15367" width="9.28515625" style="360" customWidth="1"/>
    <col min="15368" max="15368" width="17.42578125" style="360" bestFit="1" customWidth="1"/>
    <col min="15369" max="15369" width="39.5703125" style="360" bestFit="1" customWidth="1"/>
    <col min="15370" max="15616" width="9.140625" style="360"/>
    <col min="15617" max="15617" width="0" style="360" hidden="1" customWidth="1"/>
    <col min="15618" max="15618" width="119.140625" style="360" bestFit="1" customWidth="1"/>
    <col min="15619" max="15619" width="12.42578125" style="360" bestFit="1" customWidth="1"/>
    <col min="15620" max="15620" width="11.42578125" style="360" bestFit="1" customWidth="1"/>
    <col min="15621" max="15621" width="17.85546875" style="360" bestFit="1" customWidth="1"/>
    <col min="15622" max="15622" width="9.28515625" style="360" bestFit="1" customWidth="1"/>
    <col min="15623" max="15623" width="9.28515625" style="360" customWidth="1"/>
    <col min="15624" max="15624" width="17.42578125" style="360" bestFit="1" customWidth="1"/>
    <col min="15625" max="15625" width="39.5703125" style="360" bestFit="1" customWidth="1"/>
    <col min="15626" max="15872" width="9.140625" style="360"/>
    <col min="15873" max="15873" width="0" style="360" hidden="1" customWidth="1"/>
    <col min="15874" max="15874" width="119.140625" style="360" bestFit="1" customWidth="1"/>
    <col min="15875" max="15875" width="12.42578125" style="360" bestFit="1" customWidth="1"/>
    <col min="15876" max="15876" width="11.42578125" style="360" bestFit="1" customWidth="1"/>
    <col min="15877" max="15877" width="17.85546875" style="360" bestFit="1" customWidth="1"/>
    <col min="15878" max="15878" width="9.28515625" style="360" bestFit="1" customWidth="1"/>
    <col min="15879" max="15879" width="9.28515625" style="360" customWidth="1"/>
    <col min="15880" max="15880" width="17.42578125" style="360" bestFit="1" customWidth="1"/>
    <col min="15881" max="15881" width="39.5703125" style="360" bestFit="1" customWidth="1"/>
    <col min="15882" max="16128" width="9.140625" style="360"/>
    <col min="16129" max="16129" width="0" style="360" hidden="1" customWidth="1"/>
    <col min="16130" max="16130" width="119.140625" style="360" bestFit="1" customWidth="1"/>
    <col min="16131" max="16131" width="12.42578125" style="360" bestFit="1" customWidth="1"/>
    <col min="16132" max="16132" width="11.42578125" style="360" bestFit="1" customWidth="1"/>
    <col min="16133" max="16133" width="17.85546875" style="360" bestFit="1" customWidth="1"/>
    <col min="16134" max="16134" width="9.28515625" style="360" bestFit="1" customWidth="1"/>
    <col min="16135" max="16135" width="9.28515625" style="360" customWidth="1"/>
    <col min="16136" max="16136" width="17.42578125" style="360" bestFit="1" customWidth="1"/>
    <col min="16137" max="16137" width="39.5703125" style="360" bestFit="1" customWidth="1"/>
    <col min="16138" max="16384" width="9.140625" style="360"/>
  </cols>
  <sheetData>
    <row r="1" spans="2:26" s="147" customFormat="1" x14ac:dyDescent="0.25">
      <c r="B1" s="353" t="s">
        <v>2</v>
      </c>
      <c r="C1" s="354"/>
      <c r="D1" s="378"/>
      <c r="E1" s="356"/>
      <c r="F1" s="357"/>
      <c r="G1" s="357"/>
      <c r="H1" s="358"/>
      <c r="I1" s="359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</row>
    <row r="2" spans="2:26" s="147" customFormat="1" x14ac:dyDescent="0.25">
      <c r="B2" s="361" t="s">
        <v>791</v>
      </c>
      <c r="C2" s="96"/>
      <c r="D2" s="379"/>
      <c r="E2" s="96"/>
      <c r="F2" s="362"/>
      <c r="G2" s="362"/>
      <c r="H2" s="380"/>
      <c r="I2" s="359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</row>
    <row r="3" spans="2:26" s="147" customFormat="1" x14ac:dyDescent="0.25">
      <c r="B3" s="95" t="s">
        <v>4</v>
      </c>
      <c r="C3" s="100"/>
      <c r="D3" s="381"/>
      <c r="E3" s="100"/>
      <c r="F3" s="364"/>
      <c r="G3" s="364"/>
      <c r="H3" s="365"/>
      <c r="I3" s="359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</row>
    <row r="4" spans="2:26" s="147" customFormat="1" x14ac:dyDescent="0.25">
      <c r="B4" s="361"/>
      <c r="C4" s="100"/>
      <c r="D4" s="381"/>
      <c r="E4" s="100"/>
      <c r="F4" s="364"/>
      <c r="G4" s="364"/>
      <c r="H4" s="365"/>
      <c r="I4" s="359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</row>
    <row r="5" spans="2:26" s="147" customFormat="1" ht="45" x14ac:dyDescent="0.25">
      <c r="B5" s="382" t="s">
        <v>5</v>
      </c>
      <c r="C5" s="149" t="s">
        <v>6</v>
      </c>
      <c r="D5" s="383" t="s">
        <v>7</v>
      </c>
      <c r="E5" s="16" t="s">
        <v>8</v>
      </c>
      <c r="F5" s="384" t="s">
        <v>9</v>
      </c>
      <c r="G5" s="385" t="s">
        <v>10</v>
      </c>
      <c r="H5" s="386" t="s">
        <v>11</v>
      </c>
      <c r="I5" s="359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</row>
    <row r="6" spans="2:26" s="147" customFormat="1" x14ac:dyDescent="0.25">
      <c r="B6" s="387" t="s">
        <v>12</v>
      </c>
      <c r="C6" s="290"/>
      <c r="D6" s="388"/>
      <c r="E6" s="104"/>
      <c r="F6" s="389"/>
      <c r="G6" s="390"/>
      <c r="H6" s="391"/>
      <c r="I6" s="359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</row>
    <row r="7" spans="2:26" s="147" customFormat="1" x14ac:dyDescent="0.25">
      <c r="B7" s="387" t="s">
        <v>13</v>
      </c>
      <c r="C7" s="290"/>
      <c r="D7" s="388"/>
      <c r="E7" s="104"/>
      <c r="F7" s="389"/>
      <c r="G7" s="390"/>
      <c r="H7" s="391"/>
      <c r="I7" s="359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</row>
    <row r="8" spans="2:26" s="147" customFormat="1" x14ac:dyDescent="0.25">
      <c r="B8" s="387" t="s">
        <v>14</v>
      </c>
      <c r="C8" s="290"/>
      <c r="D8" s="388"/>
      <c r="E8" s="104"/>
      <c r="F8" s="389"/>
      <c r="G8" s="390"/>
      <c r="H8" s="391"/>
      <c r="I8" s="359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</row>
    <row r="9" spans="2:26" s="147" customFormat="1" x14ac:dyDescent="0.25">
      <c r="B9" s="392" t="s">
        <v>584</v>
      </c>
      <c r="C9" s="393" t="s">
        <v>16</v>
      </c>
      <c r="D9" s="394">
        <v>180</v>
      </c>
      <c r="E9" s="395">
        <v>1927.32</v>
      </c>
      <c r="F9" s="396">
        <v>7.83</v>
      </c>
      <c r="G9" s="397">
        <v>3.6751</v>
      </c>
      <c r="H9" s="398" t="s">
        <v>585</v>
      </c>
      <c r="I9" s="359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</row>
    <row r="10" spans="2:26" s="147" customFormat="1" x14ac:dyDescent="0.25">
      <c r="B10" s="392" t="s">
        <v>582</v>
      </c>
      <c r="C10" s="393" t="s">
        <v>16</v>
      </c>
      <c r="D10" s="394">
        <v>165</v>
      </c>
      <c r="E10" s="395">
        <v>1780.46</v>
      </c>
      <c r="F10" s="396">
        <v>7.23</v>
      </c>
      <c r="G10" s="397">
        <v>3.8</v>
      </c>
      <c r="H10" s="398" t="s">
        <v>583</v>
      </c>
      <c r="I10" s="359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</row>
    <row r="11" spans="2:26" s="147" customFormat="1" x14ac:dyDescent="0.25">
      <c r="B11" s="392" t="s">
        <v>792</v>
      </c>
      <c r="C11" s="393" t="s">
        <v>16</v>
      </c>
      <c r="D11" s="394">
        <v>150</v>
      </c>
      <c r="E11" s="395">
        <v>1632.34</v>
      </c>
      <c r="F11" s="396">
        <v>6.63</v>
      </c>
      <c r="G11" s="397">
        <v>3.6350000000000002</v>
      </c>
      <c r="H11" s="398" t="s">
        <v>793</v>
      </c>
      <c r="I11" s="359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</row>
    <row r="12" spans="2:26" s="147" customFormat="1" x14ac:dyDescent="0.25">
      <c r="B12" s="392" t="s">
        <v>794</v>
      </c>
      <c r="C12" s="393" t="s">
        <v>16</v>
      </c>
      <c r="D12" s="394">
        <v>150</v>
      </c>
      <c r="E12" s="395">
        <v>1554.99</v>
      </c>
      <c r="F12" s="396">
        <v>6.32</v>
      </c>
      <c r="G12" s="397">
        <v>3.7686999999999999</v>
      </c>
      <c r="H12" s="398" t="s">
        <v>795</v>
      </c>
      <c r="I12" s="359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</row>
    <row r="13" spans="2:26" s="147" customFormat="1" x14ac:dyDescent="0.25">
      <c r="B13" s="392" t="s">
        <v>588</v>
      </c>
      <c r="C13" s="393" t="s">
        <v>31</v>
      </c>
      <c r="D13" s="394">
        <v>150</v>
      </c>
      <c r="E13" s="395">
        <v>1522.94</v>
      </c>
      <c r="F13" s="396">
        <v>6.19</v>
      </c>
      <c r="G13" s="397">
        <v>3.5806999999999998</v>
      </c>
      <c r="H13" s="398" t="s">
        <v>589</v>
      </c>
      <c r="I13" s="359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</row>
    <row r="14" spans="2:26" s="147" customFormat="1" x14ac:dyDescent="0.25">
      <c r="B14" s="392" t="s">
        <v>213</v>
      </c>
      <c r="C14" s="393" t="s">
        <v>16</v>
      </c>
      <c r="D14" s="394">
        <v>100</v>
      </c>
      <c r="E14" s="395">
        <v>1076.72</v>
      </c>
      <c r="F14" s="396">
        <v>4.37</v>
      </c>
      <c r="G14" s="397">
        <v>3.7452000000000001</v>
      </c>
      <c r="H14" s="398" t="s">
        <v>214</v>
      </c>
      <c r="I14" s="359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</row>
    <row r="15" spans="2:26" s="147" customFormat="1" x14ac:dyDescent="0.25">
      <c r="B15" s="399" t="s">
        <v>88</v>
      </c>
      <c r="C15" s="393"/>
      <c r="D15" s="400"/>
      <c r="E15" s="401">
        <f>SUM(E9:E14)</f>
        <v>9494.7699999999986</v>
      </c>
      <c r="F15" s="401">
        <f>SUM(F6:F14)</f>
        <v>38.57</v>
      </c>
      <c r="G15" s="402"/>
      <c r="H15" s="403"/>
      <c r="I15" s="359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</row>
    <row r="16" spans="2:26" s="147" customFormat="1" x14ac:dyDescent="0.25">
      <c r="B16" s="404" t="s">
        <v>413</v>
      </c>
      <c r="C16" s="27"/>
      <c r="D16" s="405"/>
      <c r="E16" s="406"/>
      <c r="F16" s="406"/>
      <c r="G16" s="407"/>
      <c r="H16" s="408"/>
      <c r="I16" s="359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</row>
    <row r="17" spans="2:26" s="147" customFormat="1" x14ac:dyDescent="0.25">
      <c r="B17" s="404" t="s">
        <v>14</v>
      </c>
      <c r="C17" s="27"/>
      <c r="D17" s="405"/>
      <c r="E17" s="406"/>
      <c r="F17" s="406"/>
      <c r="G17" s="407"/>
      <c r="H17" s="408"/>
      <c r="I17" s="359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</row>
    <row r="18" spans="2:26" s="147" customFormat="1" x14ac:dyDescent="0.25">
      <c r="B18" s="409" t="s">
        <v>592</v>
      </c>
      <c r="C18" s="45" t="s">
        <v>16</v>
      </c>
      <c r="D18" s="405">
        <v>190</v>
      </c>
      <c r="E18" s="410">
        <v>2533.11</v>
      </c>
      <c r="F18" s="397">
        <v>10.29</v>
      </c>
      <c r="G18" s="396">
        <v>4.1048999999999998</v>
      </c>
      <c r="H18" s="403" t="s">
        <v>593</v>
      </c>
      <c r="I18" s="359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</row>
    <row r="19" spans="2:26" s="147" customFormat="1" x14ac:dyDescent="0.25">
      <c r="B19" s="411" t="s">
        <v>796</v>
      </c>
      <c r="C19" s="45" t="s">
        <v>31</v>
      </c>
      <c r="D19" s="405">
        <v>180</v>
      </c>
      <c r="E19" s="410">
        <v>2398.7399999999998</v>
      </c>
      <c r="F19" s="397">
        <v>9.74</v>
      </c>
      <c r="G19" s="396">
        <v>4.1151</v>
      </c>
      <c r="H19" s="403" t="s">
        <v>797</v>
      </c>
      <c r="I19" s="359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</row>
    <row r="20" spans="2:26" s="147" customFormat="1" x14ac:dyDescent="0.25">
      <c r="B20" s="409" t="s">
        <v>798</v>
      </c>
      <c r="C20" s="45" t="s">
        <v>16</v>
      </c>
      <c r="D20" s="405">
        <v>150</v>
      </c>
      <c r="E20" s="410">
        <v>1985.52</v>
      </c>
      <c r="F20" s="397">
        <v>8.07</v>
      </c>
      <c r="G20" s="396">
        <v>3.9350999999999998</v>
      </c>
      <c r="H20" s="403" t="s">
        <v>799</v>
      </c>
      <c r="I20" s="359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</row>
    <row r="21" spans="2:26" s="147" customFormat="1" x14ac:dyDescent="0.25">
      <c r="B21" s="392" t="s">
        <v>594</v>
      </c>
      <c r="C21" s="393" t="s">
        <v>16</v>
      </c>
      <c r="D21" s="405">
        <v>110</v>
      </c>
      <c r="E21" s="395">
        <v>1093.9100000000001</v>
      </c>
      <c r="F21" s="397">
        <v>4.4400000000000004</v>
      </c>
      <c r="G21" s="396">
        <v>3.91</v>
      </c>
      <c r="H21" s="403" t="s">
        <v>595</v>
      </c>
      <c r="I21" s="359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</row>
    <row r="22" spans="2:26" s="147" customFormat="1" x14ac:dyDescent="0.25">
      <c r="B22" s="412" t="s">
        <v>88</v>
      </c>
      <c r="C22" s="27"/>
      <c r="D22" s="405"/>
      <c r="E22" s="413">
        <f>SUM(E18:E21)</f>
        <v>8011.2800000000007</v>
      </c>
      <c r="F22" s="413">
        <f>SUM(F18:F21)</f>
        <v>32.54</v>
      </c>
      <c r="G22" s="407"/>
      <c r="H22" s="408"/>
      <c r="I22" s="359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</row>
    <row r="23" spans="2:26" s="147" customFormat="1" x14ac:dyDescent="0.25">
      <c r="B23" s="412" t="s">
        <v>95</v>
      </c>
      <c r="C23" s="27"/>
      <c r="D23" s="405"/>
      <c r="E23" s="406"/>
      <c r="F23" s="406"/>
      <c r="G23" s="407"/>
      <c r="H23" s="408"/>
      <c r="I23" s="359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</row>
    <row r="24" spans="2:26" s="147" customFormat="1" x14ac:dyDescent="0.25">
      <c r="B24" s="412" t="s">
        <v>94</v>
      </c>
      <c r="C24" s="27"/>
      <c r="D24" s="405"/>
      <c r="E24" s="406"/>
      <c r="F24" s="406"/>
      <c r="G24" s="407"/>
      <c r="H24" s="408"/>
      <c r="I24" s="359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</row>
    <row r="25" spans="2:26" s="147" customFormat="1" x14ac:dyDescent="0.25">
      <c r="B25" s="411" t="s">
        <v>800</v>
      </c>
      <c r="C25" s="45" t="s">
        <v>99</v>
      </c>
      <c r="D25" s="405">
        <v>1188000</v>
      </c>
      <c r="E25" s="410">
        <v>1183.5999999999999</v>
      </c>
      <c r="F25" s="410">
        <v>4.8099999999999996</v>
      </c>
      <c r="G25" s="414">
        <v>3.57</v>
      </c>
      <c r="H25" s="403" t="s">
        <v>365</v>
      </c>
      <c r="I25" s="359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</row>
    <row r="26" spans="2:26" s="147" customFormat="1" x14ac:dyDescent="0.25">
      <c r="B26" s="411" t="s">
        <v>801</v>
      </c>
      <c r="C26" s="45" t="s">
        <v>99</v>
      </c>
      <c r="D26" s="405">
        <v>100000</v>
      </c>
      <c r="E26" s="410">
        <v>99.5</v>
      </c>
      <c r="F26" s="410">
        <v>0.4</v>
      </c>
      <c r="G26" s="414">
        <v>3.6198999999999995</v>
      </c>
      <c r="H26" s="403" t="s">
        <v>470</v>
      </c>
      <c r="I26" s="359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</row>
    <row r="27" spans="2:26" s="147" customFormat="1" x14ac:dyDescent="0.25">
      <c r="B27" s="412" t="s">
        <v>88</v>
      </c>
      <c r="C27" s="27"/>
      <c r="D27" s="405"/>
      <c r="E27" s="415">
        <f>SUM(E25:E26)</f>
        <v>1283.0999999999999</v>
      </c>
      <c r="F27" s="415">
        <f>SUM(F25:F26)</f>
        <v>5.21</v>
      </c>
      <c r="G27" s="407"/>
      <c r="H27" s="408"/>
      <c r="I27" s="359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</row>
    <row r="28" spans="2:26" s="147" customFormat="1" x14ac:dyDescent="0.25">
      <c r="B28" s="387" t="s">
        <v>479</v>
      </c>
      <c r="C28" s="290"/>
      <c r="D28" s="388"/>
      <c r="E28" s="104"/>
      <c r="F28" s="390"/>
      <c r="G28" s="389"/>
      <c r="H28" s="408"/>
      <c r="I28" s="359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</row>
    <row r="29" spans="2:26" s="147" customFormat="1" x14ac:dyDescent="0.25">
      <c r="B29" s="387" t="s">
        <v>802</v>
      </c>
      <c r="C29" s="138"/>
      <c r="D29" s="416"/>
      <c r="E29" s="417">
        <v>5798.53</v>
      </c>
      <c r="F29" s="418">
        <v>23.55</v>
      </c>
      <c r="G29" s="397"/>
      <c r="H29" s="419"/>
      <c r="I29" s="359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</row>
    <row r="30" spans="2:26" s="147" customFormat="1" x14ac:dyDescent="0.25">
      <c r="B30" s="387" t="s">
        <v>114</v>
      </c>
      <c r="C30" s="138"/>
      <c r="D30" s="416"/>
      <c r="E30" s="417">
        <v>31</v>
      </c>
      <c r="F30" s="418">
        <v>0.13</v>
      </c>
      <c r="G30" s="397"/>
      <c r="H30" s="419"/>
      <c r="I30" s="359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</row>
    <row r="31" spans="2:26" s="147" customFormat="1" x14ac:dyDescent="0.25">
      <c r="B31" s="420" t="s">
        <v>115</v>
      </c>
      <c r="C31" s="421"/>
      <c r="D31" s="422"/>
      <c r="E31" s="423">
        <f>+E29+E30+E15+E22+E27</f>
        <v>24618.68</v>
      </c>
      <c r="F31" s="423">
        <f>+F29+F30+F15+F22+F27</f>
        <v>99.999999999999986</v>
      </c>
      <c r="G31" s="424"/>
      <c r="H31" s="425"/>
      <c r="I31" s="359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</row>
    <row r="32" spans="2:26" s="147" customFormat="1" x14ac:dyDescent="0.25">
      <c r="B32" s="392" t="s">
        <v>222</v>
      </c>
      <c r="C32" s="139"/>
      <c r="D32" s="140"/>
      <c r="E32" s="426"/>
      <c r="F32" s="427"/>
      <c r="G32" s="427"/>
      <c r="H32" s="428"/>
      <c r="I32" s="359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</row>
    <row r="33" spans="2:26" s="147" customFormat="1" x14ac:dyDescent="0.25">
      <c r="B33" s="429" t="s">
        <v>117</v>
      </c>
      <c r="C33" s="332"/>
      <c r="D33" s="332"/>
      <c r="E33" s="332"/>
      <c r="F33" s="332"/>
      <c r="G33" s="332"/>
      <c r="H33" s="430"/>
      <c r="I33" s="431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</row>
    <row r="34" spans="2:26" s="147" customFormat="1" x14ac:dyDescent="0.25">
      <c r="B34" s="432" t="s">
        <v>118</v>
      </c>
      <c r="C34" s="89"/>
      <c r="D34" s="89"/>
      <c r="E34" s="89"/>
      <c r="F34" s="89"/>
      <c r="G34" s="89"/>
      <c r="H34" s="433"/>
      <c r="I34" s="431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</row>
    <row r="35" spans="2:26" s="147" customFormat="1" x14ac:dyDescent="0.25">
      <c r="B35" s="429" t="s">
        <v>119</v>
      </c>
      <c r="C35" s="332"/>
      <c r="D35" s="332"/>
      <c r="E35" s="332"/>
      <c r="F35" s="332"/>
      <c r="G35" s="332"/>
      <c r="H35" s="430"/>
      <c r="I35" s="431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</row>
  </sheetData>
  <mergeCells count="2">
    <mergeCell ref="B33:H33"/>
    <mergeCell ref="B35:H3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FE56-9ABF-4AB5-8CB6-71CCCE913B57}">
  <dimension ref="A1:Z36"/>
  <sheetViews>
    <sheetView topLeftCell="B1" zoomScale="85" zoomScaleNormal="85" workbookViewId="0">
      <selection activeCell="B5" sqref="B5"/>
    </sheetView>
  </sheetViews>
  <sheetFormatPr defaultRowHeight="15" x14ac:dyDescent="0.25"/>
  <cols>
    <col min="1" max="1" width="6.7109375" style="360" hidden="1" customWidth="1"/>
    <col min="2" max="2" width="111.5703125" style="360" customWidth="1"/>
    <col min="3" max="3" width="15.85546875" style="360" customWidth="1"/>
    <col min="4" max="4" width="11.42578125" style="434" bestFit="1" customWidth="1"/>
    <col min="5" max="5" width="17.85546875" style="360" bestFit="1" customWidth="1"/>
    <col min="6" max="6" width="9.28515625" style="360" bestFit="1" customWidth="1"/>
    <col min="7" max="7" width="9.28515625" style="360" customWidth="1"/>
    <col min="8" max="8" width="17.42578125" style="360" bestFit="1" customWidth="1"/>
    <col min="9" max="9" width="39.5703125" style="359" bestFit="1" customWidth="1"/>
    <col min="10" max="256" width="9.140625" style="360"/>
    <col min="257" max="257" width="0" style="360" hidden="1" customWidth="1"/>
    <col min="258" max="258" width="111.5703125" style="360" customWidth="1"/>
    <col min="259" max="259" width="15.85546875" style="360" customWidth="1"/>
    <col min="260" max="260" width="11.42578125" style="360" bestFit="1" customWidth="1"/>
    <col min="261" max="261" width="17.85546875" style="360" bestFit="1" customWidth="1"/>
    <col min="262" max="262" width="9.28515625" style="360" bestFit="1" customWidth="1"/>
    <col min="263" max="263" width="9.28515625" style="360" customWidth="1"/>
    <col min="264" max="264" width="17.42578125" style="360" bestFit="1" customWidth="1"/>
    <col min="265" max="265" width="39.5703125" style="360" bestFit="1" customWidth="1"/>
    <col min="266" max="512" width="9.140625" style="360"/>
    <col min="513" max="513" width="0" style="360" hidden="1" customWidth="1"/>
    <col min="514" max="514" width="111.5703125" style="360" customWidth="1"/>
    <col min="515" max="515" width="15.85546875" style="360" customWidth="1"/>
    <col min="516" max="516" width="11.42578125" style="360" bestFit="1" customWidth="1"/>
    <col min="517" max="517" width="17.85546875" style="360" bestFit="1" customWidth="1"/>
    <col min="518" max="518" width="9.28515625" style="360" bestFit="1" customWidth="1"/>
    <col min="519" max="519" width="9.28515625" style="360" customWidth="1"/>
    <col min="520" max="520" width="17.42578125" style="360" bestFit="1" customWidth="1"/>
    <col min="521" max="521" width="39.5703125" style="360" bestFit="1" customWidth="1"/>
    <col min="522" max="768" width="9.140625" style="360"/>
    <col min="769" max="769" width="0" style="360" hidden="1" customWidth="1"/>
    <col min="770" max="770" width="111.5703125" style="360" customWidth="1"/>
    <col min="771" max="771" width="15.85546875" style="360" customWidth="1"/>
    <col min="772" max="772" width="11.42578125" style="360" bestFit="1" customWidth="1"/>
    <col min="773" max="773" width="17.85546875" style="360" bestFit="1" customWidth="1"/>
    <col min="774" max="774" width="9.28515625" style="360" bestFit="1" customWidth="1"/>
    <col min="775" max="775" width="9.28515625" style="360" customWidth="1"/>
    <col min="776" max="776" width="17.42578125" style="360" bestFit="1" customWidth="1"/>
    <col min="777" max="777" width="39.5703125" style="360" bestFit="1" customWidth="1"/>
    <col min="778" max="1024" width="9.140625" style="360"/>
    <col min="1025" max="1025" width="0" style="360" hidden="1" customWidth="1"/>
    <col min="1026" max="1026" width="111.5703125" style="360" customWidth="1"/>
    <col min="1027" max="1027" width="15.85546875" style="360" customWidth="1"/>
    <col min="1028" max="1028" width="11.42578125" style="360" bestFit="1" customWidth="1"/>
    <col min="1029" max="1029" width="17.85546875" style="360" bestFit="1" customWidth="1"/>
    <col min="1030" max="1030" width="9.28515625" style="360" bestFit="1" customWidth="1"/>
    <col min="1031" max="1031" width="9.28515625" style="360" customWidth="1"/>
    <col min="1032" max="1032" width="17.42578125" style="360" bestFit="1" customWidth="1"/>
    <col min="1033" max="1033" width="39.5703125" style="360" bestFit="1" customWidth="1"/>
    <col min="1034" max="1280" width="9.140625" style="360"/>
    <col min="1281" max="1281" width="0" style="360" hidden="1" customWidth="1"/>
    <col min="1282" max="1282" width="111.5703125" style="360" customWidth="1"/>
    <col min="1283" max="1283" width="15.85546875" style="360" customWidth="1"/>
    <col min="1284" max="1284" width="11.42578125" style="360" bestFit="1" customWidth="1"/>
    <col min="1285" max="1285" width="17.85546875" style="360" bestFit="1" customWidth="1"/>
    <col min="1286" max="1286" width="9.28515625" style="360" bestFit="1" customWidth="1"/>
    <col min="1287" max="1287" width="9.28515625" style="360" customWidth="1"/>
    <col min="1288" max="1288" width="17.42578125" style="360" bestFit="1" customWidth="1"/>
    <col min="1289" max="1289" width="39.5703125" style="360" bestFit="1" customWidth="1"/>
    <col min="1290" max="1536" width="9.140625" style="360"/>
    <col min="1537" max="1537" width="0" style="360" hidden="1" customWidth="1"/>
    <col min="1538" max="1538" width="111.5703125" style="360" customWidth="1"/>
    <col min="1539" max="1539" width="15.85546875" style="360" customWidth="1"/>
    <col min="1540" max="1540" width="11.42578125" style="360" bestFit="1" customWidth="1"/>
    <col min="1541" max="1541" width="17.85546875" style="360" bestFit="1" customWidth="1"/>
    <col min="1542" max="1542" width="9.28515625" style="360" bestFit="1" customWidth="1"/>
    <col min="1543" max="1543" width="9.28515625" style="360" customWidth="1"/>
    <col min="1544" max="1544" width="17.42578125" style="360" bestFit="1" customWidth="1"/>
    <col min="1545" max="1545" width="39.5703125" style="360" bestFit="1" customWidth="1"/>
    <col min="1546" max="1792" width="9.140625" style="360"/>
    <col min="1793" max="1793" width="0" style="360" hidden="1" customWidth="1"/>
    <col min="1794" max="1794" width="111.5703125" style="360" customWidth="1"/>
    <col min="1795" max="1795" width="15.85546875" style="360" customWidth="1"/>
    <col min="1796" max="1796" width="11.42578125" style="360" bestFit="1" customWidth="1"/>
    <col min="1797" max="1797" width="17.85546875" style="360" bestFit="1" customWidth="1"/>
    <col min="1798" max="1798" width="9.28515625" style="360" bestFit="1" customWidth="1"/>
    <col min="1799" max="1799" width="9.28515625" style="360" customWidth="1"/>
    <col min="1800" max="1800" width="17.42578125" style="360" bestFit="1" customWidth="1"/>
    <col min="1801" max="1801" width="39.5703125" style="360" bestFit="1" customWidth="1"/>
    <col min="1802" max="2048" width="9.140625" style="360"/>
    <col min="2049" max="2049" width="0" style="360" hidden="1" customWidth="1"/>
    <col min="2050" max="2050" width="111.5703125" style="360" customWidth="1"/>
    <col min="2051" max="2051" width="15.85546875" style="360" customWidth="1"/>
    <col min="2052" max="2052" width="11.42578125" style="360" bestFit="1" customWidth="1"/>
    <col min="2053" max="2053" width="17.85546875" style="360" bestFit="1" customWidth="1"/>
    <col min="2054" max="2054" width="9.28515625" style="360" bestFit="1" customWidth="1"/>
    <col min="2055" max="2055" width="9.28515625" style="360" customWidth="1"/>
    <col min="2056" max="2056" width="17.42578125" style="360" bestFit="1" customWidth="1"/>
    <col min="2057" max="2057" width="39.5703125" style="360" bestFit="1" customWidth="1"/>
    <col min="2058" max="2304" width="9.140625" style="360"/>
    <col min="2305" max="2305" width="0" style="360" hidden="1" customWidth="1"/>
    <col min="2306" max="2306" width="111.5703125" style="360" customWidth="1"/>
    <col min="2307" max="2307" width="15.85546875" style="360" customWidth="1"/>
    <col min="2308" max="2308" width="11.42578125" style="360" bestFit="1" customWidth="1"/>
    <col min="2309" max="2309" width="17.85546875" style="360" bestFit="1" customWidth="1"/>
    <col min="2310" max="2310" width="9.28515625" style="360" bestFit="1" customWidth="1"/>
    <col min="2311" max="2311" width="9.28515625" style="360" customWidth="1"/>
    <col min="2312" max="2312" width="17.42578125" style="360" bestFit="1" customWidth="1"/>
    <col min="2313" max="2313" width="39.5703125" style="360" bestFit="1" customWidth="1"/>
    <col min="2314" max="2560" width="9.140625" style="360"/>
    <col min="2561" max="2561" width="0" style="360" hidden="1" customWidth="1"/>
    <col min="2562" max="2562" width="111.5703125" style="360" customWidth="1"/>
    <col min="2563" max="2563" width="15.85546875" style="360" customWidth="1"/>
    <col min="2564" max="2564" width="11.42578125" style="360" bestFit="1" customWidth="1"/>
    <col min="2565" max="2565" width="17.85546875" style="360" bestFit="1" customWidth="1"/>
    <col min="2566" max="2566" width="9.28515625" style="360" bestFit="1" customWidth="1"/>
    <col min="2567" max="2567" width="9.28515625" style="360" customWidth="1"/>
    <col min="2568" max="2568" width="17.42578125" style="360" bestFit="1" customWidth="1"/>
    <col min="2569" max="2569" width="39.5703125" style="360" bestFit="1" customWidth="1"/>
    <col min="2570" max="2816" width="9.140625" style="360"/>
    <col min="2817" max="2817" width="0" style="360" hidden="1" customWidth="1"/>
    <col min="2818" max="2818" width="111.5703125" style="360" customWidth="1"/>
    <col min="2819" max="2819" width="15.85546875" style="360" customWidth="1"/>
    <col min="2820" max="2820" width="11.42578125" style="360" bestFit="1" customWidth="1"/>
    <col min="2821" max="2821" width="17.85546875" style="360" bestFit="1" customWidth="1"/>
    <col min="2822" max="2822" width="9.28515625" style="360" bestFit="1" customWidth="1"/>
    <col min="2823" max="2823" width="9.28515625" style="360" customWidth="1"/>
    <col min="2824" max="2824" width="17.42578125" style="360" bestFit="1" customWidth="1"/>
    <col min="2825" max="2825" width="39.5703125" style="360" bestFit="1" customWidth="1"/>
    <col min="2826" max="3072" width="9.140625" style="360"/>
    <col min="3073" max="3073" width="0" style="360" hidden="1" customWidth="1"/>
    <col min="3074" max="3074" width="111.5703125" style="360" customWidth="1"/>
    <col min="3075" max="3075" width="15.85546875" style="360" customWidth="1"/>
    <col min="3076" max="3076" width="11.42578125" style="360" bestFit="1" customWidth="1"/>
    <col min="3077" max="3077" width="17.85546875" style="360" bestFit="1" customWidth="1"/>
    <col min="3078" max="3078" width="9.28515625" style="360" bestFit="1" customWidth="1"/>
    <col min="3079" max="3079" width="9.28515625" style="360" customWidth="1"/>
    <col min="3080" max="3080" width="17.42578125" style="360" bestFit="1" customWidth="1"/>
    <col min="3081" max="3081" width="39.5703125" style="360" bestFit="1" customWidth="1"/>
    <col min="3082" max="3328" width="9.140625" style="360"/>
    <col min="3329" max="3329" width="0" style="360" hidden="1" customWidth="1"/>
    <col min="3330" max="3330" width="111.5703125" style="360" customWidth="1"/>
    <col min="3331" max="3331" width="15.85546875" style="360" customWidth="1"/>
    <col min="3332" max="3332" width="11.42578125" style="360" bestFit="1" customWidth="1"/>
    <col min="3333" max="3333" width="17.85546875" style="360" bestFit="1" customWidth="1"/>
    <col min="3334" max="3334" width="9.28515625" style="360" bestFit="1" customWidth="1"/>
    <col min="3335" max="3335" width="9.28515625" style="360" customWidth="1"/>
    <col min="3336" max="3336" width="17.42578125" style="360" bestFit="1" customWidth="1"/>
    <col min="3337" max="3337" width="39.5703125" style="360" bestFit="1" customWidth="1"/>
    <col min="3338" max="3584" width="9.140625" style="360"/>
    <col min="3585" max="3585" width="0" style="360" hidden="1" customWidth="1"/>
    <col min="3586" max="3586" width="111.5703125" style="360" customWidth="1"/>
    <col min="3587" max="3587" width="15.85546875" style="360" customWidth="1"/>
    <col min="3588" max="3588" width="11.42578125" style="360" bestFit="1" customWidth="1"/>
    <col min="3589" max="3589" width="17.85546875" style="360" bestFit="1" customWidth="1"/>
    <col min="3590" max="3590" width="9.28515625" style="360" bestFit="1" customWidth="1"/>
    <col min="3591" max="3591" width="9.28515625" style="360" customWidth="1"/>
    <col min="3592" max="3592" width="17.42578125" style="360" bestFit="1" customWidth="1"/>
    <col min="3593" max="3593" width="39.5703125" style="360" bestFit="1" customWidth="1"/>
    <col min="3594" max="3840" width="9.140625" style="360"/>
    <col min="3841" max="3841" width="0" style="360" hidden="1" customWidth="1"/>
    <col min="3842" max="3842" width="111.5703125" style="360" customWidth="1"/>
    <col min="3843" max="3843" width="15.85546875" style="360" customWidth="1"/>
    <col min="3844" max="3844" width="11.42578125" style="360" bestFit="1" customWidth="1"/>
    <col min="3845" max="3845" width="17.85546875" style="360" bestFit="1" customWidth="1"/>
    <col min="3846" max="3846" width="9.28515625" style="360" bestFit="1" customWidth="1"/>
    <col min="3847" max="3847" width="9.28515625" style="360" customWidth="1"/>
    <col min="3848" max="3848" width="17.42578125" style="360" bestFit="1" customWidth="1"/>
    <col min="3849" max="3849" width="39.5703125" style="360" bestFit="1" customWidth="1"/>
    <col min="3850" max="4096" width="9.140625" style="360"/>
    <col min="4097" max="4097" width="0" style="360" hidden="1" customWidth="1"/>
    <col min="4098" max="4098" width="111.5703125" style="360" customWidth="1"/>
    <col min="4099" max="4099" width="15.85546875" style="360" customWidth="1"/>
    <col min="4100" max="4100" width="11.42578125" style="360" bestFit="1" customWidth="1"/>
    <col min="4101" max="4101" width="17.85546875" style="360" bestFit="1" customWidth="1"/>
    <col min="4102" max="4102" width="9.28515625" style="360" bestFit="1" customWidth="1"/>
    <col min="4103" max="4103" width="9.28515625" style="360" customWidth="1"/>
    <col min="4104" max="4104" width="17.42578125" style="360" bestFit="1" customWidth="1"/>
    <col min="4105" max="4105" width="39.5703125" style="360" bestFit="1" customWidth="1"/>
    <col min="4106" max="4352" width="9.140625" style="360"/>
    <col min="4353" max="4353" width="0" style="360" hidden="1" customWidth="1"/>
    <col min="4354" max="4354" width="111.5703125" style="360" customWidth="1"/>
    <col min="4355" max="4355" width="15.85546875" style="360" customWidth="1"/>
    <col min="4356" max="4356" width="11.42578125" style="360" bestFit="1" customWidth="1"/>
    <col min="4357" max="4357" width="17.85546875" style="360" bestFit="1" customWidth="1"/>
    <col min="4358" max="4358" width="9.28515625" style="360" bestFit="1" customWidth="1"/>
    <col min="4359" max="4359" width="9.28515625" style="360" customWidth="1"/>
    <col min="4360" max="4360" width="17.42578125" style="360" bestFit="1" customWidth="1"/>
    <col min="4361" max="4361" width="39.5703125" style="360" bestFit="1" customWidth="1"/>
    <col min="4362" max="4608" width="9.140625" style="360"/>
    <col min="4609" max="4609" width="0" style="360" hidden="1" customWidth="1"/>
    <col min="4610" max="4610" width="111.5703125" style="360" customWidth="1"/>
    <col min="4611" max="4611" width="15.85546875" style="360" customWidth="1"/>
    <col min="4612" max="4612" width="11.42578125" style="360" bestFit="1" customWidth="1"/>
    <col min="4613" max="4613" width="17.85546875" style="360" bestFit="1" customWidth="1"/>
    <col min="4614" max="4614" width="9.28515625" style="360" bestFit="1" customWidth="1"/>
    <col min="4615" max="4615" width="9.28515625" style="360" customWidth="1"/>
    <col min="4616" max="4616" width="17.42578125" style="360" bestFit="1" customWidth="1"/>
    <col min="4617" max="4617" width="39.5703125" style="360" bestFit="1" customWidth="1"/>
    <col min="4618" max="4864" width="9.140625" style="360"/>
    <col min="4865" max="4865" width="0" style="360" hidden="1" customWidth="1"/>
    <col min="4866" max="4866" width="111.5703125" style="360" customWidth="1"/>
    <col min="4867" max="4867" width="15.85546875" style="360" customWidth="1"/>
    <col min="4868" max="4868" width="11.42578125" style="360" bestFit="1" customWidth="1"/>
    <col min="4869" max="4869" width="17.85546875" style="360" bestFit="1" customWidth="1"/>
    <col min="4870" max="4870" width="9.28515625" style="360" bestFit="1" customWidth="1"/>
    <col min="4871" max="4871" width="9.28515625" style="360" customWidth="1"/>
    <col min="4872" max="4872" width="17.42578125" style="360" bestFit="1" customWidth="1"/>
    <col min="4873" max="4873" width="39.5703125" style="360" bestFit="1" customWidth="1"/>
    <col min="4874" max="5120" width="9.140625" style="360"/>
    <col min="5121" max="5121" width="0" style="360" hidden="1" customWidth="1"/>
    <col min="5122" max="5122" width="111.5703125" style="360" customWidth="1"/>
    <col min="5123" max="5123" width="15.85546875" style="360" customWidth="1"/>
    <col min="5124" max="5124" width="11.42578125" style="360" bestFit="1" customWidth="1"/>
    <col min="5125" max="5125" width="17.85546875" style="360" bestFit="1" customWidth="1"/>
    <col min="5126" max="5126" width="9.28515625" style="360" bestFit="1" customWidth="1"/>
    <col min="5127" max="5127" width="9.28515625" style="360" customWidth="1"/>
    <col min="5128" max="5128" width="17.42578125" style="360" bestFit="1" customWidth="1"/>
    <col min="5129" max="5129" width="39.5703125" style="360" bestFit="1" customWidth="1"/>
    <col min="5130" max="5376" width="9.140625" style="360"/>
    <col min="5377" max="5377" width="0" style="360" hidden="1" customWidth="1"/>
    <col min="5378" max="5378" width="111.5703125" style="360" customWidth="1"/>
    <col min="5379" max="5379" width="15.85546875" style="360" customWidth="1"/>
    <col min="5380" max="5380" width="11.42578125" style="360" bestFit="1" customWidth="1"/>
    <col min="5381" max="5381" width="17.85546875" style="360" bestFit="1" customWidth="1"/>
    <col min="5382" max="5382" width="9.28515625" style="360" bestFit="1" customWidth="1"/>
    <col min="5383" max="5383" width="9.28515625" style="360" customWidth="1"/>
    <col min="5384" max="5384" width="17.42578125" style="360" bestFit="1" customWidth="1"/>
    <col min="5385" max="5385" width="39.5703125" style="360" bestFit="1" customWidth="1"/>
    <col min="5386" max="5632" width="9.140625" style="360"/>
    <col min="5633" max="5633" width="0" style="360" hidden="1" customWidth="1"/>
    <col min="5634" max="5634" width="111.5703125" style="360" customWidth="1"/>
    <col min="5635" max="5635" width="15.85546875" style="360" customWidth="1"/>
    <col min="5636" max="5636" width="11.42578125" style="360" bestFit="1" customWidth="1"/>
    <col min="5637" max="5637" width="17.85546875" style="360" bestFit="1" customWidth="1"/>
    <col min="5638" max="5638" width="9.28515625" style="360" bestFit="1" customWidth="1"/>
    <col min="5639" max="5639" width="9.28515625" style="360" customWidth="1"/>
    <col min="5640" max="5640" width="17.42578125" style="360" bestFit="1" customWidth="1"/>
    <col min="5641" max="5641" width="39.5703125" style="360" bestFit="1" customWidth="1"/>
    <col min="5642" max="5888" width="9.140625" style="360"/>
    <col min="5889" max="5889" width="0" style="360" hidden="1" customWidth="1"/>
    <col min="5890" max="5890" width="111.5703125" style="360" customWidth="1"/>
    <col min="5891" max="5891" width="15.85546875" style="360" customWidth="1"/>
    <col min="5892" max="5892" width="11.42578125" style="360" bestFit="1" customWidth="1"/>
    <col min="5893" max="5893" width="17.85546875" style="360" bestFit="1" customWidth="1"/>
    <col min="5894" max="5894" width="9.28515625" style="360" bestFit="1" customWidth="1"/>
    <col min="5895" max="5895" width="9.28515625" style="360" customWidth="1"/>
    <col min="5896" max="5896" width="17.42578125" style="360" bestFit="1" customWidth="1"/>
    <col min="5897" max="5897" width="39.5703125" style="360" bestFit="1" customWidth="1"/>
    <col min="5898" max="6144" width="9.140625" style="360"/>
    <col min="6145" max="6145" width="0" style="360" hidden="1" customWidth="1"/>
    <col min="6146" max="6146" width="111.5703125" style="360" customWidth="1"/>
    <col min="6147" max="6147" width="15.85546875" style="360" customWidth="1"/>
    <col min="6148" max="6148" width="11.42578125" style="360" bestFit="1" customWidth="1"/>
    <col min="6149" max="6149" width="17.85546875" style="360" bestFit="1" customWidth="1"/>
    <col min="6150" max="6150" width="9.28515625" style="360" bestFit="1" customWidth="1"/>
    <col min="6151" max="6151" width="9.28515625" style="360" customWidth="1"/>
    <col min="6152" max="6152" width="17.42578125" style="360" bestFit="1" customWidth="1"/>
    <col min="6153" max="6153" width="39.5703125" style="360" bestFit="1" customWidth="1"/>
    <col min="6154" max="6400" width="9.140625" style="360"/>
    <col min="6401" max="6401" width="0" style="360" hidden="1" customWidth="1"/>
    <col min="6402" max="6402" width="111.5703125" style="360" customWidth="1"/>
    <col min="6403" max="6403" width="15.85546875" style="360" customWidth="1"/>
    <col min="6404" max="6404" width="11.42578125" style="360" bestFit="1" customWidth="1"/>
    <col min="6405" max="6405" width="17.85546875" style="360" bestFit="1" customWidth="1"/>
    <col min="6406" max="6406" width="9.28515625" style="360" bestFit="1" customWidth="1"/>
    <col min="6407" max="6407" width="9.28515625" style="360" customWidth="1"/>
    <col min="6408" max="6408" width="17.42578125" style="360" bestFit="1" customWidth="1"/>
    <col min="6409" max="6409" width="39.5703125" style="360" bestFit="1" customWidth="1"/>
    <col min="6410" max="6656" width="9.140625" style="360"/>
    <col min="6657" max="6657" width="0" style="360" hidden="1" customWidth="1"/>
    <col min="6658" max="6658" width="111.5703125" style="360" customWidth="1"/>
    <col min="6659" max="6659" width="15.85546875" style="360" customWidth="1"/>
    <col min="6660" max="6660" width="11.42578125" style="360" bestFit="1" customWidth="1"/>
    <col min="6661" max="6661" width="17.85546875" style="360" bestFit="1" customWidth="1"/>
    <col min="6662" max="6662" width="9.28515625" style="360" bestFit="1" customWidth="1"/>
    <col min="6663" max="6663" width="9.28515625" style="360" customWidth="1"/>
    <col min="6664" max="6664" width="17.42578125" style="360" bestFit="1" customWidth="1"/>
    <col min="6665" max="6665" width="39.5703125" style="360" bestFit="1" customWidth="1"/>
    <col min="6666" max="6912" width="9.140625" style="360"/>
    <col min="6913" max="6913" width="0" style="360" hidden="1" customWidth="1"/>
    <col min="6914" max="6914" width="111.5703125" style="360" customWidth="1"/>
    <col min="6915" max="6915" width="15.85546875" style="360" customWidth="1"/>
    <col min="6916" max="6916" width="11.42578125" style="360" bestFit="1" customWidth="1"/>
    <col min="6917" max="6917" width="17.85546875" style="360" bestFit="1" customWidth="1"/>
    <col min="6918" max="6918" width="9.28515625" style="360" bestFit="1" customWidth="1"/>
    <col min="6919" max="6919" width="9.28515625" style="360" customWidth="1"/>
    <col min="6920" max="6920" width="17.42578125" style="360" bestFit="1" customWidth="1"/>
    <col min="6921" max="6921" width="39.5703125" style="360" bestFit="1" customWidth="1"/>
    <col min="6922" max="7168" width="9.140625" style="360"/>
    <col min="7169" max="7169" width="0" style="360" hidden="1" customWidth="1"/>
    <col min="7170" max="7170" width="111.5703125" style="360" customWidth="1"/>
    <col min="7171" max="7171" width="15.85546875" style="360" customWidth="1"/>
    <col min="7172" max="7172" width="11.42578125" style="360" bestFit="1" customWidth="1"/>
    <col min="7173" max="7173" width="17.85546875" style="360" bestFit="1" customWidth="1"/>
    <col min="7174" max="7174" width="9.28515625" style="360" bestFit="1" customWidth="1"/>
    <col min="7175" max="7175" width="9.28515625" style="360" customWidth="1"/>
    <col min="7176" max="7176" width="17.42578125" style="360" bestFit="1" customWidth="1"/>
    <col min="7177" max="7177" width="39.5703125" style="360" bestFit="1" customWidth="1"/>
    <col min="7178" max="7424" width="9.140625" style="360"/>
    <col min="7425" max="7425" width="0" style="360" hidden="1" customWidth="1"/>
    <col min="7426" max="7426" width="111.5703125" style="360" customWidth="1"/>
    <col min="7427" max="7427" width="15.85546875" style="360" customWidth="1"/>
    <col min="7428" max="7428" width="11.42578125" style="360" bestFit="1" customWidth="1"/>
    <col min="7429" max="7429" width="17.85546875" style="360" bestFit="1" customWidth="1"/>
    <col min="7430" max="7430" width="9.28515625" style="360" bestFit="1" customWidth="1"/>
    <col min="7431" max="7431" width="9.28515625" style="360" customWidth="1"/>
    <col min="7432" max="7432" width="17.42578125" style="360" bestFit="1" customWidth="1"/>
    <col min="7433" max="7433" width="39.5703125" style="360" bestFit="1" customWidth="1"/>
    <col min="7434" max="7680" width="9.140625" style="360"/>
    <col min="7681" max="7681" width="0" style="360" hidden="1" customWidth="1"/>
    <col min="7682" max="7682" width="111.5703125" style="360" customWidth="1"/>
    <col min="7683" max="7683" width="15.85546875" style="360" customWidth="1"/>
    <col min="7684" max="7684" width="11.42578125" style="360" bestFit="1" customWidth="1"/>
    <col min="7685" max="7685" width="17.85546875" style="360" bestFit="1" customWidth="1"/>
    <col min="7686" max="7686" width="9.28515625" style="360" bestFit="1" customWidth="1"/>
    <col min="7687" max="7687" width="9.28515625" style="360" customWidth="1"/>
    <col min="7688" max="7688" width="17.42578125" style="360" bestFit="1" customWidth="1"/>
    <col min="7689" max="7689" width="39.5703125" style="360" bestFit="1" customWidth="1"/>
    <col min="7690" max="7936" width="9.140625" style="360"/>
    <col min="7937" max="7937" width="0" style="360" hidden="1" customWidth="1"/>
    <col min="7938" max="7938" width="111.5703125" style="360" customWidth="1"/>
    <col min="7939" max="7939" width="15.85546875" style="360" customWidth="1"/>
    <col min="7940" max="7940" width="11.42578125" style="360" bestFit="1" customWidth="1"/>
    <col min="7941" max="7941" width="17.85546875" style="360" bestFit="1" customWidth="1"/>
    <col min="7942" max="7942" width="9.28515625" style="360" bestFit="1" customWidth="1"/>
    <col min="7943" max="7943" width="9.28515625" style="360" customWidth="1"/>
    <col min="7944" max="7944" width="17.42578125" style="360" bestFit="1" customWidth="1"/>
    <col min="7945" max="7945" width="39.5703125" style="360" bestFit="1" customWidth="1"/>
    <col min="7946" max="8192" width="9.140625" style="360"/>
    <col min="8193" max="8193" width="0" style="360" hidden="1" customWidth="1"/>
    <col min="8194" max="8194" width="111.5703125" style="360" customWidth="1"/>
    <col min="8195" max="8195" width="15.85546875" style="360" customWidth="1"/>
    <col min="8196" max="8196" width="11.42578125" style="360" bestFit="1" customWidth="1"/>
    <col min="8197" max="8197" width="17.85546875" style="360" bestFit="1" customWidth="1"/>
    <col min="8198" max="8198" width="9.28515625" style="360" bestFit="1" customWidth="1"/>
    <col min="8199" max="8199" width="9.28515625" style="360" customWidth="1"/>
    <col min="8200" max="8200" width="17.42578125" style="360" bestFit="1" customWidth="1"/>
    <col min="8201" max="8201" width="39.5703125" style="360" bestFit="1" customWidth="1"/>
    <col min="8202" max="8448" width="9.140625" style="360"/>
    <col min="8449" max="8449" width="0" style="360" hidden="1" customWidth="1"/>
    <col min="8450" max="8450" width="111.5703125" style="360" customWidth="1"/>
    <col min="8451" max="8451" width="15.85546875" style="360" customWidth="1"/>
    <col min="8452" max="8452" width="11.42578125" style="360" bestFit="1" customWidth="1"/>
    <col min="8453" max="8453" width="17.85546875" style="360" bestFit="1" customWidth="1"/>
    <col min="8454" max="8454" width="9.28515625" style="360" bestFit="1" customWidth="1"/>
    <col min="8455" max="8455" width="9.28515625" style="360" customWidth="1"/>
    <col min="8456" max="8456" width="17.42578125" style="360" bestFit="1" customWidth="1"/>
    <col min="8457" max="8457" width="39.5703125" style="360" bestFit="1" customWidth="1"/>
    <col min="8458" max="8704" width="9.140625" style="360"/>
    <col min="8705" max="8705" width="0" style="360" hidden="1" customWidth="1"/>
    <col min="8706" max="8706" width="111.5703125" style="360" customWidth="1"/>
    <col min="8707" max="8707" width="15.85546875" style="360" customWidth="1"/>
    <col min="8708" max="8708" width="11.42578125" style="360" bestFit="1" customWidth="1"/>
    <col min="8709" max="8709" width="17.85546875" style="360" bestFit="1" customWidth="1"/>
    <col min="8710" max="8710" width="9.28515625" style="360" bestFit="1" customWidth="1"/>
    <col min="8711" max="8711" width="9.28515625" style="360" customWidth="1"/>
    <col min="8712" max="8712" width="17.42578125" style="360" bestFit="1" customWidth="1"/>
    <col min="8713" max="8713" width="39.5703125" style="360" bestFit="1" customWidth="1"/>
    <col min="8714" max="8960" width="9.140625" style="360"/>
    <col min="8961" max="8961" width="0" style="360" hidden="1" customWidth="1"/>
    <col min="8962" max="8962" width="111.5703125" style="360" customWidth="1"/>
    <col min="8963" max="8963" width="15.85546875" style="360" customWidth="1"/>
    <col min="8964" max="8964" width="11.42578125" style="360" bestFit="1" customWidth="1"/>
    <col min="8965" max="8965" width="17.85546875" style="360" bestFit="1" customWidth="1"/>
    <col min="8966" max="8966" width="9.28515625" style="360" bestFit="1" customWidth="1"/>
    <col min="8967" max="8967" width="9.28515625" style="360" customWidth="1"/>
    <col min="8968" max="8968" width="17.42578125" style="360" bestFit="1" customWidth="1"/>
    <col min="8969" max="8969" width="39.5703125" style="360" bestFit="1" customWidth="1"/>
    <col min="8970" max="9216" width="9.140625" style="360"/>
    <col min="9217" max="9217" width="0" style="360" hidden="1" customWidth="1"/>
    <col min="9218" max="9218" width="111.5703125" style="360" customWidth="1"/>
    <col min="9219" max="9219" width="15.85546875" style="360" customWidth="1"/>
    <col min="9220" max="9220" width="11.42578125" style="360" bestFit="1" customWidth="1"/>
    <col min="9221" max="9221" width="17.85546875" style="360" bestFit="1" customWidth="1"/>
    <col min="9222" max="9222" width="9.28515625" style="360" bestFit="1" customWidth="1"/>
    <col min="9223" max="9223" width="9.28515625" style="360" customWidth="1"/>
    <col min="9224" max="9224" width="17.42578125" style="360" bestFit="1" customWidth="1"/>
    <col min="9225" max="9225" width="39.5703125" style="360" bestFit="1" customWidth="1"/>
    <col min="9226" max="9472" width="9.140625" style="360"/>
    <col min="9473" max="9473" width="0" style="360" hidden="1" customWidth="1"/>
    <col min="9474" max="9474" width="111.5703125" style="360" customWidth="1"/>
    <col min="9475" max="9475" width="15.85546875" style="360" customWidth="1"/>
    <col min="9476" max="9476" width="11.42578125" style="360" bestFit="1" customWidth="1"/>
    <col min="9477" max="9477" width="17.85546875" style="360" bestFit="1" customWidth="1"/>
    <col min="9478" max="9478" width="9.28515625" style="360" bestFit="1" customWidth="1"/>
    <col min="9479" max="9479" width="9.28515625" style="360" customWidth="1"/>
    <col min="9480" max="9480" width="17.42578125" style="360" bestFit="1" customWidth="1"/>
    <col min="9481" max="9481" width="39.5703125" style="360" bestFit="1" customWidth="1"/>
    <col min="9482" max="9728" width="9.140625" style="360"/>
    <col min="9729" max="9729" width="0" style="360" hidden="1" customWidth="1"/>
    <col min="9730" max="9730" width="111.5703125" style="360" customWidth="1"/>
    <col min="9731" max="9731" width="15.85546875" style="360" customWidth="1"/>
    <col min="9732" max="9732" width="11.42578125" style="360" bestFit="1" customWidth="1"/>
    <col min="9733" max="9733" width="17.85546875" style="360" bestFit="1" customWidth="1"/>
    <col min="9734" max="9734" width="9.28515625" style="360" bestFit="1" customWidth="1"/>
    <col min="9735" max="9735" width="9.28515625" style="360" customWidth="1"/>
    <col min="9736" max="9736" width="17.42578125" style="360" bestFit="1" customWidth="1"/>
    <col min="9737" max="9737" width="39.5703125" style="360" bestFit="1" customWidth="1"/>
    <col min="9738" max="9984" width="9.140625" style="360"/>
    <col min="9985" max="9985" width="0" style="360" hidden="1" customWidth="1"/>
    <col min="9986" max="9986" width="111.5703125" style="360" customWidth="1"/>
    <col min="9987" max="9987" width="15.85546875" style="360" customWidth="1"/>
    <col min="9988" max="9988" width="11.42578125" style="360" bestFit="1" customWidth="1"/>
    <col min="9989" max="9989" width="17.85546875" style="360" bestFit="1" customWidth="1"/>
    <col min="9990" max="9990" width="9.28515625" style="360" bestFit="1" customWidth="1"/>
    <col min="9991" max="9991" width="9.28515625" style="360" customWidth="1"/>
    <col min="9992" max="9992" width="17.42578125" style="360" bestFit="1" customWidth="1"/>
    <col min="9993" max="9993" width="39.5703125" style="360" bestFit="1" customWidth="1"/>
    <col min="9994" max="10240" width="9.140625" style="360"/>
    <col min="10241" max="10241" width="0" style="360" hidden="1" customWidth="1"/>
    <col min="10242" max="10242" width="111.5703125" style="360" customWidth="1"/>
    <col min="10243" max="10243" width="15.85546875" style="360" customWidth="1"/>
    <col min="10244" max="10244" width="11.42578125" style="360" bestFit="1" customWidth="1"/>
    <col min="10245" max="10245" width="17.85546875" style="360" bestFit="1" customWidth="1"/>
    <col min="10246" max="10246" width="9.28515625" style="360" bestFit="1" customWidth="1"/>
    <col min="10247" max="10247" width="9.28515625" style="360" customWidth="1"/>
    <col min="10248" max="10248" width="17.42578125" style="360" bestFit="1" customWidth="1"/>
    <col min="10249" max="10249" width="39.5703125" style="360" bestFit="1" customWidth="1"/>
    <col min="10250" max="10496" width="9.140625" style="360"/>
    <col min="10497" max="10497" width="0" style="360" hidden="1" customWidth="1"/>
    <col min="10498" max="10498" width="111.5703125" style="360" customWidth="1"/>
    <col min="10499" max="10499" width="15.85546875" style="360" customWidth="1"/>
    <col min="10500" max="10500" width="11.42578125" style="360" bestFit="1" customWidth="1"/>
    <col min="10501" max="10501" width="17.85546875" style="360" bestFit="1" customWidth="1"/>
    <col min="10502" max="10502" width="9.28515625" style="360" bestFit="1" customWidth="1"/>
    <col min="10503" max="10503" width="9.28515625" style="360" customWidth="1"/>
    <col min="10504" max="10504" width="17.42578125" style="360" bestFit="1" customWidth="1"/>
    <col min="10505" max="10505" width="39.5703125" style="360" bestFit="1" customWidth="1"/>
    <col min="10506" max="10752" width="9.140625" style="360"/>
    <col min="10753" max="10753" width="0" style="360" hidden="1" customWidth="1"/>
    <col min="10754" max="10754" width="111.5703125" style="360" customWidth="1"/>
    <col min="10755" max="10755" width="15.85546875" style="360" customWidth="1"/>
    <col min="10756" max="10756" width="11.42578125" style="360" bestFit="1" customWidth="1"/>
    <col min="10757" max="10757" width="17.85546875" style="360" bestFit="1" customWidth="1"/>
    <col min="10758" max="10758" width="9.28515625" style="360" bestFit="1" customWidth="1"/>
    <col min="10759" max="10759" width="9.28515625" style="360" customWidth="1"/>
    <col min="10760" max="10760" width="17.42578125" style="360" bestFit="1" customWidth="1"/>
    <col min="10761" max="10761" width="39.5703125" style="360" bestFit="1" customWidth="1"/>
    <col min="10762" max="11008" width="9.140625" style="360"/>
    <col min="11009" max="11009" width="0" style="360" hidden="1" customWidth="1"/>
    <col min="11010" max="11010" width="111.5703125" style="360" customWidth="1"/>
    <col min="11011" max="11011" width="15.85546875" style="360" customWidth="1"/>
    <col min="11012" max="11012" width="11.42578125" style="360" bestFit="1" customWidth="1"/>
    <col min="11013" max="11013" width="17.85546875" style="360" bestFit="1" customWidth="1"/>
    <col min="11014" max="11014" width="9.28515625" style="360" bestFit="1" customWidth="1"/>
    <col min="11015" max="11015" width="9.28515625" style="360" customWidth="1"/>
    <col min="11016" max="11016" width="17.42578125" style="360" bestFit="1" customWidth="1"/>
    <col min="11017" max="11017" width="39.5703125" style="360" bestFit="1" customWidth="1"/>
    <col min="11018" max="11264" width="9.140625" style="360"/>
    <col min="11265" max="11265" width="0" style="360" hidden="1" customWidth="1"/>
    <col min="11266" max="11266" width="111.5703125" style="360" customWidth="1"/>
    <col min="11267" max="11267" width="15.85546875" style="360" customWidth="1"/>
    <col min="11268" max="11268" width="11.42578125" style="360" bestFit="1" customWidth="1"/>
    <col min="11269" max="11269" width="17.85546875" style="360" bestFit="1" customWidth="1"/>
    <col min="11270" max="11270" width="9.28515625" style="360" bestFit="1" customWidth="1"/>
    <col min="11271" max="11271" width="9.28515625" style="360" customWidth="1"/>
    <col min="11272" max="11272" width="17.42578125" style="360" bestFit="1" customWidth="1"/>
    <col min="11273" max="11273" width="39.5703125" style="360" bestFit="1" customWidth="1"/>
    <col min="11274" max="11520" width="9.140625" style="360"/>
    <col min="11521" max="11521" width="0" style="360" hidden="1" customWidth="1"/>
    <col min="11522" max="11522" width="111.5703125" style="360" customWidth="1"/>
    <col min="11523" max="11523" width="15.85546875" style="360" customWidth="1"/>
    <col min="11524" max="11524" width="11.42578125" style="360" bestFit="1" customWidth="1"/>
    <col min="11525" max="11525" width="17.85546875" style="360" bestFit="1" customWidth="1"/>
    <col min="11526" max="11526" width="9.28515625" style="360" bestFit="1" customWidth="1"/>
    <col min="11527" max="11527" width="9.28515625" style="360" customWidth="1"/>
    <col min="11528" max="11528" width="17.42578125" style="360" bestFit="1" customWidth="1"/>
    <col min="11529" max="11529" width="39.5703125" style="360" bestFit="1" customWidth="1"/>
    <col min="11530" max="11776" width="9.140625" style="360"/>
    <col min="11777" max="11777" width="0" style="360" hidden="1" customWidth="1"/>
    <col min="11778" max="11778" width="111.5703125" style="360" customWidth="1"/>
    <col min="11779" max="11779" width="15.85546875" style="360" customWidth="1"/>
    <col min="11780" max="11780" width="11.42578125" style="360" bestFit="1" customWidth="1"/>
    <col min="11781" max="11781" width="17.85546875" style="360" bestFit="1" customWidth="1"/>
    <col min="11782" max="11782" width="9.28515625" style="360" bestFit="1" customWidth="1"/>
    <col min="11783" max="11783" width="9.28515625" style="360" customWidth="1"/>
    <col min="11784" max="11784" width="17.42578125" style="360" bestFit="1" customWidth="1"/>
    <col min="11785" max="11785" width="39.5703125" style="360" bestFit="1" customWidth="1"/>
    <col min="11786" max="12032" width="9.140625" style="360"/>
    <col min="12033" max="12033" width="0" style="360" hidden="1" customWidth="1"/>
    <col min="12034" max="12034" width="111.5703125" style="360" customWidth="1"/>
    <col min="12035" max="12035" width="15.85546875" style="360" customWidth="1"/>
    <col min="12036" max="12036" width="11.42578125" style="360" bestFit="1" customWidth="1"/>
    <col min="12037" max="12037" width="17.85546875" style="360" bestFit="1" customWidth="1"/>
    <col min="12038" max="12038" width="9.28515625" style="360" bestFit="1" customWidth="1"/>
    <col min="12039" max="12039" width="9.28515625" style="360" customWidth="1"/>
    <col min="12040" max="12040" width="17.42578125" style="360" bestFit="1" customWidth="1"/>
    <col min="12041" max="12041" width="39.5703125" style="360" bestFit="1" customWidth="1"/>
    <col min="12042" max="12288" width="9.140625" style="360"/>
    <col min="12289" max="12289" width="0" style="360" hidden="1" customWidth="1"/>
    <col min="12290" max="12290" width="111.5703125" style="360" customWidth="1"/>
    <col min="12291" max="12291" width="15.85546875" style="360" customWidth="1"/>
    <col min="12292" max="12292" width="11.42578125" style="360" bestFit="1" customWidth="1"/>
    <col min="12293" max="12293" width="17.85546875" style="360" bestFit="1" customWidth="1"/>
    <col min="12294" max="12294" width="9.28515625" style="360" bestFit="1" customWidth="1"/>
    <col min="12295" max="12295" width="9.28515625" style="360" customWidth="1"/>
    <col min="12296" max="12296" width="17.42578125" style="360" bestFit="1" customWidth="1"/>
    <col min="12297" max="12297" width="39.5703125" style="360" bestFit="1" customWidth="1"/>
    <col min="12298" max="12544" width="9.140625" style="360"/>
    <col min="12545" max="12545" width="0" style="360" hidden="1" customWidth="1"/>
    <col min="12546" max="12546" width="111.5703125" style="360" customWidth="1"/>
    <col min="12547" max="12547" width="15.85546875" style="360" customWidth="1"/>
    <col min="12548" max="12548" width="11.42578125" style="360" bestFit="1" customWidth="1"/>
    <col min="12549" max="12549" width="17.85546875" style="360" bestFit="1" customWidth="1"/>
    <col min="12550" max="12550" width="9.28515625" style="360" bestFit="1" customWidth="1"/>
    <col min="12551" max="12551" width="9.28515625" style="360" customWidth="1"/>
    <col min="12552" max="12552" width="17.42578125" style="360" bestFit="1" customWidth="1"/>
    <col min="12553" max="12553" width="39.5703125" style="360" bestFit="1" customWidth="1"/>
    <col min="12554" max="12800" width="9.140625" style="360"/>
    <col min="12801" max="12801" width="0" style="360" hidden="1" customWidth="1"/>
    <col min="12802" max="12802" width="111.5703125" style="360" customWidth="1"/>
    <col min="12803" max="12803" width="15.85546875" style="360" customWidth="1"/>
    <col min="12804" max="12804" width="11.42578125" style="360" bestFit="1" customWidth="1"/>
    <col min="12805" max="12805" width="17.85546875" style="360" bestFit="1" customWidth="1"/>
    <col min="12806" max="12806" width="9.28515625" style="360" bestFit="1" customWidth="1"/>
    <col min="12807" max="12807" width="9.28515625" style="360" customWidth="1"/>
    <col min="12808" max="12808" width="17.42578125" style="360" bestFit="1" customWidth="1"/>
    <col min="12809" max="12809" width="39.5703125" style="360" bestFit="1" customWidth="1"/>
    <col min="12810" max="13056" width="9.140625" style="360"/>
    <col min="13057" max="13057" width="0" style="360" hidden="1" customWidth="1"/>
    <col min="13058" max="13058" width="111.5703125" style="360" customWidth="1"/>
    <col min="13059" max="13059" width="15.85546875" style="360" customWidth="1"/>
    <col min="13060" max="13060" width="11.42578125" style="360" bestFit="1" customWidth="1"/>
    <col min="13061" max="13061" width="17.85546875" style="360" bestFit="1" customWidth="1"/>
    <col min="13062" max="13062" width="9.28515625" style="360" bestFit="1" customWidth="1"/>
    <col min="13063" max="13063" width="9.28515625" style="360" customWidth="1"/>
    <col min="13064" max="13064" width="17.42578125" style="360" bestFit="1" customWidth="1"/>
    <col min="13065" max="13065" width="39.5703125" style="360" bestFit="1" customWidth="1"/>
    <col min="13066" max="13312" width="9.140625" style="360"/>
    <col min="13313" max="13313" width="0" style="360" hidden="1" customWidth="1"/>
    <col min="13314" max="13314" width="111.5703125" style="360" customWidth="1"/>
    <col min="13315" max="13315" width="15.85546875" style="360" customWidth="1"/>
    <col min="13316" max="13316" width="11.42578125" style="360" bestFit="1" customWidth="1"/>
    <col min="13317" max="13317" width="17.85546875" style="360" bestFit="1" customWidth="1"/>
    <col min="13318" max="13318" width="9.28515625" style="360" bestFit="1" customWidth="1"/>
    <col min="13319" max="13319" width="9.28515625" style="360" customWidth="1"/>
    <col min="13320" max="13320" width="17.42578125" style="360" bestFit="1" customWidth="1"/>
    <col min="13321" max="13321" width="39.5703125" style="360" bestFit="1" customWidth="1"/>
    <col min="13322" max="13568" width="9.140625" style="360"/>
    <col min="13569" max="13569" width="0" style="360" hidden="1" customWidth="1"/>
    <col min="13570" max="13570" width="111.5703125" style="360" customWidth="1"/>
    <col min="13571" max="13571" width="15.85546875" style="360" customWidth="1"/>
    <col min="13572" max="13572" width="11.42578125" style="360" bestFit="1" customWidth="1"/>
    <col min="13573" max="13573" width="17.85546875" style="360" bestFit="1" customWidth="1"/>
    <col min="13574" max="13574" width="9.28515625" style="360" bestFit="1" customWidth="1"/>
    <col min="13575" max="13575" width="9.28515625" style="360" customWidth="1"/>
    <col min="13576" max="13576" width="17.42578125" style="360" bestFit="1" customWidth="1"/>
    <col min="13577" max="13577" width="39.5703125" style="360" bestFit="1" customWidth="1"/>
    <col min="13578" max="13824" width="9.140625" style="360"/>
    <col min="13825" max="13825" width="0" style="360" hidden="1" customWidth="1"/>
    <col min="13826" max="13826" width="111.5703125" style="360" customWidth="1"/>
    <col min="13827" max="13827" width="15.85546875" style="360" customWidth="1"/>
    <col min="13828" max="13828" width="11.42578125" style="360" bestFit="1" customWidth="1"/>
    <col min="13829" max="13829" width="17.85546875" style="360" bestFit="1" customWidth="1"/>
    <col min="13830" max="13830" width="9.28515625" style="360" bestFit="1" customWidth="1"/>
    <col min="13831" max="13831" width="9.28515625" style="360" customWidth="1"/>
    <col min="13832" max="13832" width="17.42578125" style="360" bestFit="1" customWidth="1"/>
    <col min="13833" max="13833" width="39.5703125" style="360" bestFit="1" customWidth="1"/>
    <col min="13834" max="14080" width="9.140625" style="360"/>
    <col min="14081" max="14081" width="0" style="360" hidden="1" customWidth="1"/>
    <col min="14082" max="14082" width="111.5703125" style="360" customWidth="1"/>
    <col min="14083" max="14083" width="15.85546875" style="360" customWidth="1"/>
    <col min="14084" max="14084" width="11.42578125" style="360" bestFit="1" customWidth="1"/>
    <col min="14085" max="14085" width="17.85546875" style="360" bestFit="1" customWidth="1"/>
    <col min="14086" max="14086" width="9.28515625" style="360" bestFit="1" customWidth="1"/>
    <col min="14087" max="14087" width="9.28515625" style="360" customWidth="1"/>
    <col min="14088" max="14088" width="17.42578125" style="360" bestFit="1" customWidth="1"/>
    <col min="14089" max="14089" width="39.5703125" style="360" bestFit="1" customWidth="1"/>
    <col min="14090" max="14336" width="9.140625" style="360"/>
    <col min="14337" max="14337" width="0" style="360" hidden="1" customWidth="1"/>
    <col min="14338" max="14338" width="111.5703125" style="360" customWidth="1"/>
    <col min="14339" max="14339" width="15.85546875" style="360" customWidth="1"/>
    <col min="14340" max="14340" width="11.42578125" style="360" bestFit="1" customWidth="1"/>
    <col min="14341" max="14341" width="17.85546875" style="360" bestFit="1" customWidth="1"/>
    <col min="14342" max="14342" width="9.28515625" style="360" bestFit="1" customWidth="1"/>
    <col min="14343" max="14343" width="9.28515625" style="360" customWidth="1"/>
    <col min="14344" max="14344" width="17.42578125" style="360" bestFit="1" customWidth="1"/>
    <col min="14345" max="14345" width="39.5703125" style="360" bestFit="1" customWidth="1"/>
    <col min="14346" max="14592" width="9.140625" style="360"/>
    <col min="14593" max="14593" width="0" style="360" hidden="1" customWidth="1"/>
    <col min="14594" max="14594" width="111.5703125" style="360" customWidth="1"/>
    <col min="14595" max="14595" width="15.85546875" style="360" customWidth="1"/>
    <col min="14596" max="14596" width="11.42578125" style="360" bestFit="1" customWidth="1"/>
    <col min="14597" max="14597" width="17.85546875" style="360" bestFit="1" customWidth="1"/>
    <col min="14598" max="14598" width="9.28515625" style="360" bestFit="1" customWidth="1"/>
    <col min="14599" max="14599" width="9.28515625" style="360" customWidth="1"/>
    <col min="14600" max="14600" width="17.42578125" style="360" bestFit="1" customWidth="1"/>
    <col min="14601" max="14601" width="39.5703125" style="360" bestFit="1" customWidth="1"/>
    <col min="14602" max="14848" width="9.140625" style="360"/>
    <col min="14849" max="14849" width="0" style="360" hidden="1" customWidth="1"/>
    <col min="14850" max="14850" width="111.5703125" style="360" customWidth="1"/>
    <col min="14851" max="14851" width="15.85546875" style="360" customWidth="1"/>
    <col min="14852" max="14852" width="11.42578125" style="360" bestFit="1" customWidth="1"/>
    <col min="14853" max="14853" width="17.85546875" style="360" bestFit="1" customWidth="1"/>
    <col min="14854" max="14854" width="9.28515625" style="360" bestFit="1" customWidth="1"/>
    <col min="14855" max="14855" width="9.28515625" style="360" customWidth="1"/>
    <col min="14856" max="14856" width="17.42578125" style="360" bestFit="1" customWidth="1"/>
    <col min="14857" max="14857" width="39.5703125" style="360" bestFit="1" customWidth="1"/>
    <col min="14858" max="15104" width="9.140625" style="360"/>
    <col min="15105" max="15105" width="0" style="360" hidden="1" customWidth="1"/>
    <col min="15106" max="15106" width="111.5703125" style="360" customWidth="1"/>
    <col min="15107" max="15107" width="15.85546875" style="360" customWidth="1"/>
    <col min="15108" max="15108" width="11.42578125" style="360" bestFit="1" customWidth="1"/>
    <col min="15109" max="15109" width="17.85546875" style="360" bestFit="1" customWidth="1"/>
    <col min="15110" max="15110" width="9.28515625" style="360" bestFit="1" customWidth="1"/>
    <col min="15111" max="15111" width="9.28515625" style="360" customWidth="1"/>
    <col min="15112" max="15112" width="17.42578125" style="360" bestFit="1" customWidth="1"/>
    <col min="15113" max="15113" width="39.5703125" style="360" bestFit="1" customWidth="1"/>
    <col min="15114" max="15360" width="9.140625" style="360"/>
    <col min="15361" max="15361" width="0" style="360" hidden="1" customWidth="1"/>
    <col min="15362" max="15362" width="111.5703125" style="360" customWidth="1"/>
    <col min="15363" max="15363" width="15.85546875" style="360" customWidth="1"/>
    <col min="15364" max="15364" width="11.42578125" style="360" bestFit="1" customWidth="1"/>
    <col min="15365" max="15365" width="17.85546875" style="360" bestFit="1" customWidth="1"/>
    <col min="15366" max="15366" width="9.28515625" style="360" bestFit="1" customWidth="1"/>
    <col min="15367" max="15367" width="9.28515625" style="360" customWidth="1"/>
    <col min="15368" max="15368" width="17.42578125" style="360" bestFit="1" customWidth="1"/>
    <col min="15369" max="15369" width="39.5703125" style="360" bestFit="1" customWidth="1"/>
    <col min="15370" max="15616" width="9.140625" style="360"/>
    <col min="15617" max="15617" width="0" style="360" hidden="1" customWidth="1"/>
    <col min="15618" max="15618" width="111.5703125" style="360" customWidth="1"/>
    <col min="15619" max="15619" width="15.85546875" style="360" customWidth="1"/>
    <col min="15620" max="15620" width="11.42578125" style="360" bestFit="1" customWidth="1"/>
    <col min="15621" max="15621" width="17.85546875" style="360" bestFit="1" customWidth="1"/>
    <col min="15622" max="15622" width="9.28515625" style="360" bestFit="1" customWidth="1"/>
    <col min="15623" max="15623" width="9.28515625" style="360" customWidth="1"/>
    <col min="15624" max="15624" width="17.42578125" style="360" bestFit="1" customWidth="1"/>
    <col min="15625" max="15625" width="39.5703125" style="360" bestFit="1" customWidth="1"/>
    <col min="15626" max="15872" width="9.140625" style="360"/>
    <col min="15873" max="15873" width="0" style="360" hidden="1" customWidth="1"/>
    <col min="15874" max="15874" width="111.5703125" style="360" customWidth="1"/>
    <col min="15875" max="15875" width="15.85546875" style="360" customWidth="1"/>
    <col min="15876" max="15876" width="11.42578125" style="360" bestFit="1" customWidth="1"/>
    <col min="15877" max="15877" width="17.85546875" style="360" bestFit="1" customWidth="1"/>
    <col min="15878" max="15878" width="9.28515625" style="360" bestFit="1" customWidth="1"/>
    <col min="15879" max="15879" width="9.28515625" style="360" customWidth="1"/>
    <col min="15880" max="15880" width="17.42578125" style="360" bestFit="1" customWidth="1"/>
    <col min="15881" max="15881" width="39.5703125" style="360" bestFit="1" customWidth="1"/>
    <col min="15882" max="16128" width="9.140625" style="360"/>
    <col min="16129" max="16129" width="0" style="360" hidden="1" customWidth="1"/>
    <col min="16130" max="16130" width="111.5703125" style="360" customWidth="1"/>
    <col min="16131" max="16131" width="15.85546875" style="360" customWidth="1"/>
    <col min="16132" max="16132" width="11.42578125" style="360" bestFit="1" customWidth="1"/>
    <col min="16133" max="16133" width="17.85546875" style="360" bestFit="1" customWidth="1"/>
    <col min="16134" max="16134" width="9.28515625" style="360" bestFit="1" customWidth="1"/>
    <col min="16135" max="16135" width="9.28515625" style="360" customWidth="1"/>
    <col min="16136" max="16136" width="17.42578125" style="360" bestFit="1" customWidth="1"/>
    <col min="16137" max="16137" width="39.5703125" style="360" bestFit="1" customWidth="1"/>
    <col min="16138" max="16384" width="9.140625" style="360"/>
  </cols>
  <sheetData>
    <row r="1" spans="2:26" s="147" customFormat="1" x14ac:dyDescent="0.25">
      <c r="B1" s="353" t="s">
        <v>2</v>
      </c>
      <c r="C1" s="354"/>
      <c r="D1" s="378"/>
      <c r="E1" s="356"/>
      <c r="F1" s="357"/>
      <c r="G1" s="357"/>
      <c r="H1" s="358"/>
      <c r="I1" s="359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</row>
    <row r="2" spans="2:26" s="147" customFormat="1" x14ac:dyDescent="0.25">
      <c r="B2" s="361" t="s">
        <v>803</v>
      </c>
      <c r="C2" s="96"/>
      <c r="D2" s="379"/>
      <c r="E2" s="96"/>
      <c r="F2" s="362"/>
      <c r="G2" s="362"/>
      <c r="H2" s="380"/>
      <c r="I2" s="359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</row>
    <row r="3" spans="2:26" s="147" customFormat="1" x14ac:dyDescent="0.25">
      <c r="B3" s="95" t="s">
        <v>4</v>
      </c>
      <c r="C3" s="100"/>
      <c r="D3" s="381"/>
      <c r="E3" s="100"/>
      <c r="F3" s="364"/>
      <c r="G3" s="364"/>
      <c r="H3" s="365"/>
      <c r="I3" s="359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</row>
    <row r="4" spans="2:26" s="147" customFormat="1" x14ac:dyDescent="0.25">
      <c r="B4" s="361"/>
      <c r="C4" s="100"/>
      <c r="D4" s="381"/>
      <c r="E4" s="100"/>
      <c r="F4" s="364"/>
      <c r="G4" s="364"/>
      <c r="H4" s="365"/>
      <c r="I4" s="359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</row>
    <row r="5" spans="2:26" s="147" customFormat="1" ht="45" x14ac:dyDescent="0.25">
      <c r="B5" s="382" t="s">
        <v>5</v>
      </c>
      <c r="C5" s="149" t="s">
        <v>6</v>
      </c>
      <c r="D5" s="383" t="s">
        <v>7</v>
      </c>
      <c r="E5" s="16" t="s">
        <v>8</v>
      </c>
      <c r="F5" s="384" t="s">
        <v>9</v>
      </c>
      <c r="G5" s="385" t="s">
        <v>10</v>
      </c>
      <c r="H5" s="386" t="s">
        <v>11</v>
      </c>
      <c r="I5" s="359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</row>
    <row r="6" spans="2:26" s="147" customFormat="1" x14ac:dyDescent="0.25">
      <c r="B6" s="387" t="s">
        <v>12</v>
      </c>
      <c r="C6" s="290"/>
      <c r="D6" s="388"/>
      <c r="E6" s="104"/>
      <c r="F6" s="389"/>
      <c r="G6" s="390"/>
      <c r="H6" s="391"/>
      <c r="I6" s="359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</row>
    <row r="7" spans="2:26" s="147" customFormat="1" x14ac:dyDescent="0.25">
      <c r="B7" s="387" t="s">
        <v>13</v>
      </c>
      <c r="C7" s="290"/>
      <c r="D7" s="388"/>
      <c r="E7" s="104"/>
      <c r="F7" s="389"/>
      <c r="G7" s="390"/>
      <c r="H7" s="391"/>
      <c r="I7" s="359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</row>
    <row r="8" spans="2:26" s="147" customFormat="1" x14ac:dyDescent="0.25">
      <c r="B8" s="387" t="s">
        <v>14</v>
      </c>
      <c r="C8" s="290"/>
      <c r="D8" s="388"/>
      <c r="E8" s="104"/>
      <c r="F8" s="389"/>
      <c r="G8" s="390"/>
      <c r="H8" s="391"/>
      <c r="I8" s="359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</row>
    <row r="9" spans="2:26" s="147" customFormat="1" x14ac:dyDescent="0.25">
      <c r="B9" s="392" t="s">
        <v>375</v>
      </c>
      <c r="C9" s="393" t="s">
        <v>376</v>
      </c>
      <c r="D9" s="394">
        <v>21</v>
      </c>
      <c r="E9" s="395">
        <v>389.11</v>
      </c>
      <c r="F9" s="396">
        <v>9.34</v>
      </c>
      <c r="G9" s="397">
        <v>4.2349999999999994</v>
      </c>
      <c r="H9" s="398" t="s">
        <v>377</v>
      </c>
      <c r="I9" s="359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</row>
    <row r="10" spans="2:26" s="147" customFormat="1" x14ac:dyDescent="0.25">
      <c r="B10" s="392" t="s">
        <v>804</v>
      </c>
      <c r="C10" s="393" t="s">
        <v>234</v>
      </c>
      <c r="D10" s="394">
        <v>31</v>
      </c>
      <c r="E10" s="395">
        <v>336.52</v>
      </c>
      <c r="F10" s="396">
        <v>8.07</v>
      </c>
      <c r="G10" s="397">
        <v>7.3244999999999987</v>
      </c>
      <c r="H10" s="398" t="s">
        <v>805</v>
      </c>
      <c r="I10" s="359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</row>
    <row r="11" spans="2:26" s="147" customFormat="1" x14ac:dyDescent="0.25">
      <c r="B11" s="392" t="s">
        <v>806</v>
      </c>
      <c r="C11" s="393" t="s">
        <v>250</v>
      </c>
      <c r="D11" s="394">
        <v>30000</v>
      </c>
      <c r="E11" s="395">
        <v>327.02999999999997</v>
      </c>
      <c r="F11" s="396">
        <v>7.85</v>
      </c>
      <c r="G11" s="397">
        <v>4.3002000000000002</v>
      </c>
      <c r="H11" s="398" t="s">
        <v>807</v>
      </c>
      <c r="I11" s="359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</row>
    <row r="12" spans="2:26" s="147" customFormat="1" x14ac:dyDescent="0.25">
      <c r="B12" s="392" t="s">
        <v>808</v>
      </c>
      <c r="C12" s="393" t="s">
        <v>250</v>
      </c>
      <c r="D12" s="394">
        <v>30</v>
      </c>
      <c r="E12" s="395">
        <v>320.60000000000002</v>
      </c>
      <c r="F12" s="396">
        <v>7.69</v>
      </c>
      <c r="G12" s="397">
        <v>6.7151000000000005</v>
      </c>
      <c r="H12" s="398" t="s">
        <v>809</v>
      </c>
      <c r="I12" s="359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</row>
    <row r="13" spans="2:26" s="147" customFormat="1" x14ac:dyDescent="0.25">
      <c r="B13" s="392" t="s">
        <v>810</v>
      </c>
      <c r="C13" s="393" t="s">
        <v>16</v>
      </c>
      <c r="D13" s="394">
        <v>300</v>
      </c>
      <c r="E13" s="395">
        <v>310.64999999999998</v>
      </c>
      <c r="F13" s="396">
        <v>7.45</v>
      </c>
      <c r="G13" s="397">
        <v>5.8685999999999998</v>
      </c>
      <c r="H13" s="398" t="s">
        <v>811</v>
      </c>
      <c r="I13" s="359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</row>
    <row r="14" spans="2:26" s="147" customFormat="1" x14ac:dyDescent="0.25">
      <c r="B14" s="392" t="s">
        <v>213</v>
      </c>
      <c r="C14" s="393" t="s">
        <v>16</v>
      </c>
      <c r="D14" s="394">
        <v>15</v>
      </c>
      <c r="E14" s="395">
        <v>161.51</v>
      </c>
      <c r="F14" s="396">
        <v>3.88</v>
      </c>
      <c r="G14" s="397">
        <v>3.7452000000000001</v>
      </c>
      <c r="H14" s="398" t="s">
        <v>214</v>
      </c>
      <c r="I14" s="359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</row>
    <row r="15" spans="2:26" s="147" customFormat="1" x14ac:dyDescent="0.25">
      <c r="B15" s="399" t="s">
        <v>88</v>
      </c>
      <c r="C15" s="393"/>
      <c r="D15" s="400"/>
      <c r="E15" s="401">
        <f>SUM(E9:E14)</f>
        <v>1845.4199999999998</v>
      </c>
      <c r="F15" s="401">
        <f>SUM(F6:F14)</f>
        <v>44.28</v>
      </c>
      <c r="G15" s="435"/>
      <c r="H15" s="398"/>
      <c r="I15" s="359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</row>
    <row r="16" spans="2:26" s="147" customFormat="1" x14ac:dyDescent="0.25">
      <c r="B16" s="387" t="s">
        <v>812</v>
      </c>
      <c r="C16" s="393"/>
      <c r="D16" s="400"/>
      <c r="E16" s="435"/>
      <c r="F16" s="435"/>
      <c r="G16" s="435"/>
      <c r="H16" s="398"/>
      <c r="I16" s="359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</row>
    <row r="17" spans="2:26" s="147" customFormat="1" x14ac:dyDescent="0.25">
      <c r="B17" s="436" t="s">
        <v>813</v>
      </c>
      <c r="C17" s="393" t="s">
        <v>16</v>
      </c>
      <c r="D17" s="400">
        <v>30</v>
      </c>
      <c r="E17" s="437">
        <v>330.28</v>
      </c>
      <c r="F17" s="396">
        <v>7.92</v>
      </c>
      <c r="G17" s="397">
        <v>4.8384999999999998</v>
      </c>
      <c r="H17" s="398" t="s">
        <v>814</v>
      </c>
      <c r="I17" s="359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</row>
    <row r="18" spans="2:26" s="147" customFormat="1" x14ac:dyDescent="0.25">
      <c r="B18" s="412" t="s">
        <v>88</v>
      </c>
      <c r="C18" s="27"/>
      <c r="D18" s="405"/>
      <c r="E18" s="413">
        <f>SUM(E17:E17)</f>
        <v>330.28</v>
      </c>
      <c r="F18" s="413">
        <f>SUM(F17:F17)</f>
        <v>7.92</v>
      </c>
      <c r="G18" s="406"/>
      <c r="H18" s="398"/>
      <c r="I18" s="359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</row>
    <row r="19" spans="2:26" s="147" customFormat="1" x14ac:dyDescent="0.25">
      <c r="B19" s="404" t="s">
        <v>413</v>
      </c>
      <c r="C19" s="27"/>
      <c r="D19" s="405"/>
      <c r="E19" s="406"/>
      <c r="F19" s="406"/>
      <c r="G19" s="406"/>
      <c r="H19" s="391"/>
      <c r="I19" s="359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</row>
    <row r="20" spans="2:26" s="147" customFormat="1" x14ac:dyDescent="0.25">
      <c r="B20" s="404" t="s">
        <v>14</v>
      </c>
      <c r="C20" s="27"/>
      <c r="D20" s="405"/>
      <c r="E20" s="406"/>
      <c r="F20" s="406"/>
      <c r="G20" s="406"/>
      <c r="H20" s="391"/>
      <c r="I20" s="359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</row>
    <row r="21" spans="2:26" s="147" customFormat="1" x14ac:dyDescent="0.25">
      <c r="B21" s="409" t="s">
        <v>596</v>
      </c>
      <c r="C21" s="45" t="s">
        <v>16</v>
      </c>
      <c r="D21" s="405">
        <v>30</v>
      </c>
      <c r="E21" s="410">
        <v>406.22</v>
      </c>
      <c r="F21" s="396">
        <v>9.75</v>
      </c>
      <c r="G21" s="397">
        <v>4.2</v>
      </c>
      <c r="H21" s="398" t="s">
        <v>597</v>
      </c>
      <c r="I21" s="359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</row>
    <row r="22" spans="2:26" s="147" customFormat="1" x14ac:dyDescent="0.25">
      <c r="B22" s="409" t="s">
        <v>815</v>
      </c>
      <c r="C22" s="45" t="s">
        <v>250</v>
      </c>
      <c r="D22" s="405">
        <v>23</v>
      </c>
      <c r="E22" s="410">
        <v>306.92</v>
      </c>
      <c r="F22" s="396">
        <v>7.36</v>
      </c>
      <c r="G22" s="397">
        <v>4.375</v>
      </c>
      <c r="H22" s="398" t="s">
        <v>816</v>
      </c>
      <c r="I22" s="359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</row>
    <row r="23" spans="2:26" s="147" customFormat="1" x14ac:dyDescent="0.25">
      <c r="B23" s="411" t="s">
        <v>796</v>
      </c>
      <c r="C23" s="45" t="s">
        <v>31</v>
      </c>
      <c r="D23" s="405">
        <v>10</v>
      </c>
      <c r="E23" s="410">
        <v>133.26</v>
      </c>
      <c r="F23" s="396">
        <v>3.2</v>
      </c>
      <c r="G23" s="397">
        <v>4.1151</v>
      </c>
      <c r="H23" s="398" t="s">
        <v>797</v>
      </c>
      <c r="I23" s="359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</row>
    <row r="24" spans="2:26" s="147" customFormat="1" x14ac:dyDescent="0.25">
      <c r="B24" s="412" t="s">
        <v>88</v>
      </c>
      <c r="C24" s="27"/>
      <c r="D24" s="405"/>
      <c r="E24" s="413">
        <f>SUM(E21:E23)</f>
        <v>846.40000000000009</v>
      </c>
      <c r="F24" s="413">
        <f>SUM(F21:F23)</f>
        <v>20.309999999999999</v>
      </c>
      <c r="G24" s="406"/>
      <c r="H24" s="391"/>
      <c r="I24" s="359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</row>
    <row r="25" spans="2:26" s="147" customFormat="1" x14ac:dyDescent="0.25">
      <c r="B25" s="412" t="s">
        <v>95</v>
      </c>
      <c r="C25" s="27"/>
      <c r="D25" s="405"/>
      <c r="E25" s="406"/>
      <c r="F25" s="406"/>
      <c r="G25" s="406"/>
      <c r="H25" s="391"/>
      <c r="I25" s="359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</row>
    <row r="26" spans="2:26" s="147" customFormat="1" x14ac:dyDescent="0.25">
      <c r="B26" s="412" t="s">
        <v>94</v>
      </c>
      <c r="C26" s="27"/>
      <c r="D26" s="405"/>
      <c r="E26" s="406"/>
      <c r="F26" s="406"/>
      <c r="G26" s="406"/>
      <c r="H26" s="391"/>
      <c r="I26" s="359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</row>
    <row r="27" spans="2:26" s="147" customFormat="1" x14ac:dyDescent="0.25">
      <c r="B27" s="411" t="s">
        <v>801</v>
      </c>
      <c r="C27" s="45" t="s">
        <v>99</v>
      </c>
      <c r="D27" s="405">
        <v>400000</v>
      </c>
      <c r="E27" s="410">
        <v>397.99</v>
      </c>
      <c r="F27" s="410">
        <v>9.5500000000000007</v>
      </c>
      <c r="G27" s="410">
        <v>3.6198999999999995</v>
      </c>
      <c r="H27" s="398" t="s">
        <v>470</v>
      </c>
      <c r="I27" s="359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</row>
    <row r="28" spans="2:26" s="147" customFormat="1" x14ac:dyDescent="0.25">
      <c r="B28" s="412" t="s">
        <v>88</v>
      </c>
      <c r="C28" s="27"/>
      <c r="D28" s="405"/>
      <c r="E28" s="415">
        <f>SUM(E27)</f>
        <v>397.99</v>
      </c>
      <c r="F28" s="415">
        <f>SUM(F27)</f>
        <v>9.5500000000000007</v>
      </c>
      <c r="G28" s="406"/>
      <c r="H28" s="391"/>
      <c r="I28" s="359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</row>
    <row r="29" spans="2:26" s="147" customFormat="1" x14ac:dyDescent="0.25">
      <c r="B29" s="387" t="s">
        <v>479</v>
      </c>
      <c r="C29" s="290"/>
      <c r="D29" s="388"/>
      <c r="E29" s="104"/>
      <c r="F29" s="389"/>
      <c r="G29" s="390"/>
      <c r="H29" s="391"/>
      <c r="I29" s="359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</row>
    <row r="30" spans="2:26" s="147" customFormat="1" x14ac:dyDescent="0.25">
      <c r="B30" s="387" t="s">
        <v>802</v>
      </c>
      <c r="C30" s="138"/>
      <c r="D30" s="416"/>
      <c r="E30" s="417">
        <v>744.39</v>
      </c>
      <c r="F30" s="418">
        <v>17.86</v>
      </c>
      <c r="G30" s="397"/>
      <c r="H30" s="419"/>
      <c r="I30" s="431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</row>
    <row r="31" spans="2:26" s="147" customFormat="1" x14ac:dyDescent="0.25">
      <c r="B31" s="387" t="s">
        <v>114</v>
      </c>
      <c r="C31" s="138"/>
      <c r="D31" s="416"/>
      <c r="E31" s="417">
        <v>3.25</v>
      </c>
      <c r="F31" s="418">
        <v>0.08</v>
      </c>
      <c r="G31" s="397"/>
      <c r="H31" s="419"/>
      <c r="I31" s="438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</row>
    <row r="32" spans="2:26" s="147" customFormat="1" x14ac:dyDescent="0.25">
      <c r="B32" s="420" t="s">
        <v>115</v>
      </c>
      <c r="C32" s="421"/>
      <c r="D32" s="422"/>
      <c r="E32" s="423">
        <f>+E30+E31+E15+E24+E18+E28</f>
        <v>4167.7299999999996</v>
      </c>
      <c r="F32" s="423">
        <f>+F30+F31+F15+F24+F18+F28</f>
        <v>100</v>
      </c>
      <c r="G32" s="424"/>
      <c r="H32" s="425"/>
      <c r="I32" s="359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</row>
    <row r="33" spans="2:26" s="147" customFormat="1" x14ac:dyDescent="0.25">
      <c r="B33" s="392" t="s">
        <v>222</v>
      </c>
      <c r="C33" s="139"/>
      <c r="D33" s="140"/>
      <c r="E33" s="426"/>
      <c r="F33" s="427"/>
      <c r="G33" s="427"/>
      <c r="H33" s="428"/>
      <c r="I33" s="359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</row>
    <row r="34" spans="2:26" s="147" customFormat="1" x14ac:dyDescent="0.25">
      <c r="B34" s="429" t="s">
        <v>117</v>
      </c>
      <c r="C34" s="332"/>
      <c r="D34" s="332"/>
      <c r="E34" s="332"/>
      <c r="F34" s="332"/>
      <c r="G34" s="332"/>
      <c r="H34" s="430"/>
      <c r="I34" s="431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</row>
    <row r="35" spans="2:26" s="147" customFormat="1" x14ac:dyDescent="0.25">
      <c r="B35" s="432" t="s">
        <v>118</v>
      </c>
      <c r="C35" s="89"/>
      <c r="D35" s="89"/>
      <c r="E35" s="89"/>
      <c r="F35" s="89"/>
      <c r="G35" s="89"/>
      <c r="H35" s="433"/>
      <c r="I35" s="431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</row>
    <row r="36" spans="2:26" s="147" customFormat="1" ht="12.2" customHeight="1" x14ac:dyDescent="0.25">
      <c r="B36" s="429" t="s">
        <v>119</v>
      </c>
      <c r="C36" s="332"/>
      <c r="D36" s="332"/>
      <c r="E36" s="332"/>
      <c r="F36" s="332"/>
      <c r="G36" s="332"/>
      <c r="H36" s="430"/>
      <c r="I36" s="439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</row>
  </sheetData>
  <mergeCells count="2">
    <mergeCell ref="B34:H34"/>
    <mergeCell ref="B36:H3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EF73-C762-46E7-9A1D-045D2B103778}">
  <dimension ref="A1:Z37"/>
  <sheetViews>
    <sheetView topLeftCell="B1" zoomScale="85" zoomScaleNormal="85" workbookViewId="0">
      <selection activeCell="B5" sqref="B5"/>
    </sheetView>
  </sheetViews>
  <sheetFormatPr defaultRowHeight="15" x14ac:dyDescent="0.25"/>
  <cols>
    <col min="1" max="1" width="6.7109375" style="360" hidden="1" customWidth="1"/>
    <col min="2" max="2" width="119.140625" style="360" bestFit="1" customWidth="1"/>
    <col min="3" max="3" width="12.42578125" style="360" bestFit="1" customWidth="1"/>
    <col min="4" max="4" width="11.42578125" style="434" bestFit="1" customWidth="1"/>
    <col min="5" max="5" width="17.85546875" style="360" bestFit="1" customWidth="1"/>
    <col min="6" max="6" width="9.28515625" style="360" bestFit="1" customWidth="1"/>
    <col min="7" max="7" width="9.28515625" style="360" customWidth="1"/>
    <col min="8" max="8" width="17.42578125" style="360" bestFit="1" customWidth="1"/>
    <col min="9" max="9" width="39.5703125" style="359" bestFit="1" customWidth="1"/>
    <col min="10" max="256" width="9.140625" style="360"/>
    <col min="257" max="257" width="0" style="360" hidden="1" customWidth="1"/>
    <col min="258" max="258" width="119.140625" style="360" bestFit="1" customWidth="1"/>
    <col min="259" max="259" width="12.42578125" style="360" bestFit="1" customWidth="1"/>
    <col min="260" max="260" width="11.42578125" style="360" bestFit="1" customWidth="1"/>
    <col min="261" max="261" width="17.85546875" style="360" bestFit="1" customWidth="1"/>
    <col min="262" max="262" width="9.28515625" style="360" bestFit="1" customWidth="1"/>
    <col min="263" max="263" width="9.28515625" style="360" customWidth="1"/>
    <col min="264" max="264" width="17.42578125" style="360" bestFit="1" customWidth="1"/>
    <col min="265" max="265" width="39.5703125" style="360" bestFit="1" customWidth="1"/>
    <col min="266" max="512" width="9.140625" style="360"/>
    <col min="513" max="513" width="0" style="360" hidden="1" customWidth="1"/>
    <col min="514" max="514" width="119.140625" style="360" bestFit="1" customWidth="1"/>
    <col min="515" max="515" width="12.42578125" style="360" bestFit="1" customWidth="1"/>
    <col min="516" max="516" width="11.42578125" style="360" bestFit="1" customWidth="1"/>
    <col min="517" max="517" width="17.85546875" style="360" bestFit="1" customWidth="1"/>
    <col min="518" max="518" width="9.28515625" style="360" bestFit="1" customWidth="1"/>
    <col min="519" max="519" width="9.28515625" style="360" customWidth="1"/>
    <col min="520" max="520" width="17.42578125" style="360" bestFit="1" customWidth="1"/>
    <col min="521" max="521" width="39.5703125" style="360" bestFit="1" customWidth="1"/>
    <col min="522" max="768" width="9.140625" style="360"/>
    <col min="769" max="769" width="0" style="360" hidden="1" customWidth="1"/>
    <col min="770" max="770" width="119.140625" style="360" bestFit="1" customWidth="1"/>
    <col min="771" max="771" width="12.42578125" style="360" bestFit="1" customWidth="1"/>
    <col min="772" max="772" width="11.42578125" style="360" bestFit="1" customWidth="1"/>
    <col min="773" max="773" width="17.85546875" style="360" bestFit="1" customWidth="1"/>
    <col min="774" max="774" width="9.28515625" style="360" bestFit="1" customWidth="1"/>
    <col min="775" max="775" width="9.28515625" style="360" customWidth="1"/>
    <col min="776" max="776" width="17.42578125" style="360" bestFit="1" customWidth="1"/>
    <col min="777" max="777" width="39.5703125" style="360" bestFit="1" customWidth="1"/>
    <col min="778" max="1024" width="9.140625" style="360"/>
    <col min="1025" max="1025" width="0" style="360" hidden="1" customWidth="1"/>
    <col min="1026" max="1026" width="119.140625" style="360" bestFit="1" customWidth="1"/>
    <col min="1027" max="1027" width="12.42578125" style="360" bestFit="1" customWidth="1"/>
    <col min="1028" max="1028" width="11.42578125" style="360" bestFit="1" customWidth="1"/>
    <col min="1029" max="1029" width="17.85546875" style="360" bestFit="1" customWidth="1"/>
    <col min="1030" max="1030" width="9.28515625" style="360" bestFit="1" customWidth="1"/>
    <col min="1031" max="1031" width="9.28515625" style="360" customWidth="1"/>
    <col min="1032" max="1032" width="17.42578125" style="360" bestFit="1" customWidth="1"/>
    <col min="1033" max="1033" width="39.5703125" style="360" bestFit="1" customWidth="1"/>
    <col min="1034" max="1280" width="9.140625" style="360"/>
    <col min="1281" max="1281" width="0" style="360" hidden="1" customWidth="1"/>
    <col min="1282" max="1282" width="119.140625" style="360" bestFit="1" customWidth="1"/>
    <col min="1283" max="1283" width="12.42578125" style="360" bestFit="1" customWidth="1"/>
    <col min="1284" max="1284" width="11.42578125" style="360" bestFit="1" customWidth="1"/>
    <col min="1285" max="1285" width="17.85546875" style="360" bestFit="1" customWidth="1"/>
    <col min="1286" max="1286" width="9.28515625" style="360" bestFit="1" customWidth="1"/>
    <col min="1287" max="1287" width="9.28515625" style="360" customWidth="1"/>
    <col min="1288" max="1288" width="17.42578125" style="360" bestFit="1" customWidth="1"/>
    <col min="1289" max="1289" width="39.5703125" style="360" bestFit="1" customWidth="1"/>
    <col min="1290" max="1536" width="9.140625" style="360"/>
    <col min="1537" max="1537" width="0" style="360" hidden="1" customWidth="1"/>
    <col min="1538" max="1538" width="119.140625" style="360" bestFit="1" customWidth="1"/>
    <col min="1539" max="1539" width="12.42578125" style="360" bestFit="1" customWidth="1"/>
    <col min="1540" max="1540" width="11.42578125" style="360" bestFit="1" customWidth="1"/>
    <col min="1541" max="1541" width="17.85546875" style="360" bestFit="1" customWidth="1"/>
    <col min="1542" max="1542" width="9.28515625" style="360" bestFit="1" customWidth="1"/>
    <col min="1543" max="1543" width="9.28515625" style="360" customWidth="1"/>
    <col min="1544" max="1544" width="17.42578125" style="360" bestFit="1" customWidth="1"/>
    <col min="1545" max="1545" width="39.5703125" style="360" bestFit="1" customWidth="1"/>
    <col min="1546" max="1792" width="9.140625" style="360"/>
    <col min="1793" max="1793" width="0" style="360" hidden="1" customWidth="1"/>
    <col min="1794" max="1794" width="119.140625" style="360" bestFit="1" customWidth="1"/>
    <col min="1795" max="1795" width="12.42578125" style="360" bestFit="1" customWidth="1"/>
    <col min="1796" max="1796" width="11.42578125" style="360" bestFit="1" customWidth="1"/>
    <col min="1797" max="1797" width="17.85546875" style="360" bestFit="1" customWidth="1"/>
    <col min="1798" max="1798" width="9.28515625" style="360" bestFit="1" customWidth="1"/>
    <col min="1799" max="1799" width="9.28515625" style="360" customWidth="1"/>
    <col min="1800" max="1800" width="17.42578125" style="360" bestFit="1" customWidth="1"/>
    <col min="1801" max="1801" width="39.5703125" style="360" bestFit="1" customWidth="1"/>
    <col min="1802" max="2048" width="9.140625" style="360"/>
    <col min="2049" max="2049" width="0" style="360" hidden="1" customWidth="1"/>
    <col min="2050" max="2050" width="119.140625" style="360" bestFit="1" customWidth="1"/>
    <col min="2051" max="2051" width="12.42578125" style="360" bestFit="1" customWidth="1"/>
    <col min="2052" max="2052" width="11.42578125" style="360" bestFit="1" customWidth="1"/>
    <col min="2053" max="2053" width="17.85546875" style="360" bestFit="1" customWidth="1"/>
    <col min="2054" max="2054" width="9.28515625" style="360" bestFit="1" customWidth="1"/>
    <col min="2055" max="2055" width="9.28515625" style="360" customWidth="1"/>
    <col min="2056" max="2056" width="17.42578125" style="360" bestFit="1" customWidth="1"/>
    <col min="2057" max="2057" width="39.5703125" style="360" bestFit="1" customWidth="1"/>
    <col min="2058" max="2304" width="9.140625" style="360"/>
    <col min="2305" max="2305" width="0" style="360" hidden="1" customWidth="1"/>
    <col min="2306" max="2306" width="119.140625" style="360" bestFit="1" customWidth="1"/>
    <col min="2307" max="2307" width="12.42578125" style="360" bestFit="1" customWidth="1"/>
    <col min="2308" max="2308" width="11.42578125" style="360" bestFit="1" customWidth="1"/>
    <col min="2309" max="2309" width="17.85546875" style="360" bestFit="1" customWidth="1"/>
    <col min="2310" max="2310" width="9.28515625" style="360" bestFit="1" customWidth="1"/>
    <col min="2311" max="2311" width="9.28515625" style="360" customWidth="1"/>
    <col min="2312" max="2312" width="17.42578125" style="360" bestFit="1" customWidth="1"/>
    <col min="2313" max="2313" width="39.5703125" style="360" bestFit="1" customWidth="1"/>
    <col min="2314" max="2560" width="9.140625" style="360"/>
    <col min="2561" max="2561" width="0" style="360" hidden="1" customWidth="1"/>
    <col min="2562" max="2562" width="119.140625" style="360" bestFit="1" customWidth="1"/>
    <col min="2563" max="2563" width="12.42578125" style="360" bestFit="1" customWidth="1"/>
    <col min="2564" max="2564" width="11.42578125" style="360" bestFit="1" customWidth="1"/>
    <col min="2565" max="2565" width="17.85546875" style="360" bestFit="1" customWidth="1"/>
    <col min="2566" max="2566" width="9.28515625" style="360" bestFit="1" customWidth="1"/>
    <col min="2567" max="2567" width="9.28515625" style="360" customWidth="1"/>
    <col min="2568" max="2568" width="17.42578125" style="360" bestFit="1" customWidth="1"/>
    <col min="2569" max="2569" width="39.5703125" style="360" bestFit="1" customWidth="1"/>
    <col min="2570" max="2816" width="9.140625" style="360"/>
    <col min="2817" max="2817" width="0" style="360" hidden="1" customWidth="1"/>
    <col min="2818" max="2818" width="119.140625" style="360" bestFit="1" customWidth="1"/>
    <col min="2819" max="2819" width="12.42578125" style="360" bestFit="1" customWidth="1"/>
    <col min="2820" max="2820" width="11.42578125" style="360" bestFit="1" customWidth="1"/>
    <col min="2821" max="2821" width="17.85546875" style="360" bestFit="1" customWidth="1"/>
    <col min="2822" max="2822" width="9.28515625" style="360" bestFit="1" customWidth="1"/>
    <col min="2823" max="2823" width="9.28515625" style="360" customWidth="1"/>
    <col min="2824" max="2824" width="17.42578125" style="360" bestFit="1" customWidth="1"/>
    <col min="2825" max="2825" width="39.5703125" style="360" bestFit="1" customWidth="1"/>
    <col min="2826" max="3072" width="9.140625" style="360"/>
    <col min="3073" max="3073" width="0" style="360" hidden="1" customWidth="1"/>
    <col min="3074" max="3074" width="119.140625" style="360" bestFit="1" customWidth="1"/>
    <col min="3075" max="3075" width="12.42578125" style="360" bestFit="1" customWidth="1"/>
    <col min="3076" max="3076" width="11.42578125" style="360" bestFit="1" customWidth="1"/>
    <col min="3077" max="3077" width="17.85546875" style="360" bestFit="1" customWidth="1"/>
    <col min="3078" max="3078" width="9.28515625" style="360" bestFit="1" customWidth="1"/>
    <col min="3079" max="3079" width="9.28515625" style="360" customWidth="1"/>
    <col min="3080" max="3080" width="17.42578125" style="360" bestFit="1" customWidth="1"/>
    <col min="3081" max="3081" width="39.5703125" style="360" bestFit="1" customWidth="1"/>
    <col min="3082" max="3328" width="9.140625" style="360"/>
    <col min="3329" max="3329" width="0" style="360" hidden="1" customWidth="1"/>
    <col min="3330" max="3330" width="119.140625" style="360" bestFit="1" customWidth="1"/>
    <col min="3331" max="3331" width="12.42578125" style="360" bestFit="1" customWidth="1"/>
    <col min="3332" max="3332" width="11.42578125" style="360" bestFit="1" customWidth="1"/>
    <col min="3333" max="3333" width="17.85546875" style="360" bestFit="1" customWidth="1"/>
    <col min="3334" max="3334" width="9.28515625" style="360" bestFit="1" customWidth="1"/>
    <col min="3335" max="3335" width="9.28515625" style="360" customWidth="1"/>
    <col min="3336" max="3336" width="17.42578125" style="360" bestFit="1" customWidth="1"/>
    <col min="3337" max="3337" width="39.5703125" style="360" bestFit="1" customWidth="1"/>
    <col min="3338" max="3584" width="9.140625" style="360"/>
    <col min="3585" max="3585" width="0" style="360" hidden="1" customWidth="1"/>
    <col min="3586" max="3586" width="119.140625" style="360" bestFit="1" customWidth="1"/>
    <col min="3587" max="3587" width="12.42578125" style="360" bestFit="1" customWidth="1"/>
    <col min="3588" max="3588" width="11.42578125" style="360" bestFit="1" customWidth="1"/>
    <col min="3589" max="3589" width="17.85546875" style="360" bestFit="1" customWidth="1"/>
    <col min="3590" max="3590" width="9.28515625" style="360" bestFit="1" customWidth="1"/>
    <col min="3591" max="3591" width="9.28515625" style="360" customWidth="1"/>
    <col min="3592" max="3592" width="17.42578125" style="360" bestFit="1" customWidth="1"/>
    <col min="3593" max="3593" width="39.5703125" style="360" bestFit="1" customWidth="1"/>
    <col min="3594" max="3840" width="9.140625" style="360"/>
    <col min="3841" max="3841" width="0" style="360" hidden="1" customWidth="1"/>
    <col min="3842" max="3842" width="119.140625" style="360" bestFit="1" customWidth="1"/>
    <col min="3843" max="3843" width="12.42578125" style="360" bestFit="1" customWidth="1"/>
    <col min="3844" max="3844" width="11.42578125" style="360" bestFit="1" customWidth="1"/>
    <col min="3845" max="3845" width="17.85546875" style="360" bestFit="1" customWidth="1"/>
    <col min="3846" max="3846" width="9.28515625" style="360" bestFit="1" customWidth="1"/>
    <col min="3847" max="3847" width="9.28515625" style="360" customWidth="1"/>
    <col min="3848" max="3848" width="17.42578125" style="360" bestFit="1" customWidth="1"/>
    <col min="3849" max="3849" width="39.5703125" style="360" bestFit="1" customWidth="1"/>
    <col min="3850" max="4096" width="9.140625" style="360"/>
    <col min="4097" max="4097" width="0" style="360" hidden="1" customWidth="1"/>
    <col min="4098" max="4098" width="119.140625" style="360" bestFit="1" customWidth="1"/>
    <col min="4099" max="4099" width="12.42578125" style="360" bestFit="1" customWidth="1"/>
    <col min="4100" max="4100" width="11.42578125" style="360" bestFit="1" customWidth="1"/>
    <col min="4101" max="4101" width="17.85546875" style="360" bestFit="1" customWidth="1"/>
    <col min="4102" max="4102" width="9.28515625" style="360" bestFit="1" customWidth="1"/>
    <col min="4103" max="4103" width="9.28515625" style="360" customWidth="1"/>
    <col min="4104" max="4104" width="17.42578125" style="360" bestFit="1" customWidth="1"/>
    <col min="4105" max="4105" width="39.5703125" style="360" bestFit="1" customWidth="1"/>
    <col min="4106" max="4352" width="9.140625" style="360"/>
    <col min="4353" max="4353" width="0" style="360" hidden="1" customWidth="1"/>
    <col min="4354" max="4354" width="119.140625" style="360" bestFit="1" customWidth="1"/>
    <col min="4355" max="4355" width="12.42578125" style="360" bestFit="1" customWidth="1"/>
    <col min="4356" max="4356" width="11.42578125" style="360" bestFit="1" customWidth="1"/>
    <col min="4357" max="4357" width="17.85546875" style="360" bestFit="1" customWidth="1"/>
    <col min="4358" max="4358" width="9.28515625" style="360" bestFit="1" customWidth="1"/>
    <col min="4359" max="4359" width="9.28515625" style="360" customWidth="1"/>
    <col min="4360" max="4360" width="17.42578125" style="360" bestFit="1" customWidth="1"/>
    <col min="4361" max="4361" width="39.5703125" style="360" bestFit="1" customWidth="1"/>
    <col min="4362" max="4608" width="9.140625" style="360"/>
    <col min="4609" max="4609" width="0" style="360" hidden="1" customWidth="1"/>
    <col min="4610" max="4610" width="119.140625" style="360" bestFit="1" customWidth="1"/>
    <col min="4611" max="4611" width="12.42578125" style="360" bestFit="1" customWidth="1"/>
    <col min="4612" max="4612" width="11.42578125" style="360" bestFit="1" customWidth="1"/>
    <col min="4613" max="4613" width="17.85546875" style="360" bestFit="1" customWidth="1"/>
    <col min="4614" max="4614" width="9.28515625" style="360" bestFit="1" customWidth="1"/>
    <col min="4615" max="4615" width="9.28515625" style="360" customWidth="1"/>
    <col min="4616" max="4616" width="17.42578125" style="360" bestFit="1" customWidth="1"/>
    <col min="4617" max="4617" width="39.5703125" style="360" bestFit="1" customWidth="1"/>
    <col min="4618" max="4864" width="9.140625" style="360"/>
    <col min="4865" max="4865" width="0" style="360" hidden="1" customWidth="1"/>
    <col min="4866" max="4866" width="119.140625" style="360" bestFit="1" customWidth="1"/>
    <col min="4867" max="4867" width="12.42578125" style="360" bestFit="1" customWidth="1"/>
    <col min="4868" max="4868" width="11.42578125" style="360" bestFit="1" customWidth="1"/>
    <col min="4869" max="4869" width="17.85546875" style="360" bestFit="1" customWidth="1"/>
    <col min="4870" max="4870" width="9.28515625" style="360" bestFit="1" customWidth="1"/>
    <col min="4871" max="4871" width="9.28515625" style="360" customWidth="1"/>
    <col min="4872" max="4872" width="17.42578125" style="360" bestFit="1" customWidth="1"/>
    <col min="4873" max="4873" width="39.5703125" style="360" bestFit="1" customWidth="1"/>
    <col min="4874" max="5120" width="9.140625" style="360"/>
    <col min="5121" max="5121" width="0" style="360" hidden="1" customWidth="1"/>
    <col min="5122" max="5122" width="119.140625" style="360" bestFit="1" customWidth="1"/>
    <col min="5123" max="5123" width="12.42578125" style="360" bestFit="1" customWidth="1"/>
    <col min="5124" max="5124" width="11.42578125" style="360" bestFit="1" customWidth="1"/>
    <col min="5125" max="5125" width="17.85546875" style="360" bestFit="1" customWidth="1"/>
    <col min="5126" max="5126" width="9.28515625" style="360" bestFit="1" customWidth="1"/>
    <col min="5127" max="5127" width="9.28515625" style="360" customWidth="1"/>
    <col min="5128" max="5128" width="17.42578125" style="360" bestFit="1" customWidth="1"/>
    <col min="5129" max="5129" width="39.5703125" style="360" bestFit="1" customWidth="1"/>
    <col min="5130" max="5376" width="9.140625" style="360"/>
    <col min="5377" max="5377" width="0" style="360" hidden="1" customWidth="1"/>
    <col min="5378" max="5378" width="119.140625" style="360" bestFit="1" customWidth="1"/>
    <col min="5379" max="5379" width="12.42578125" style="360" bestFit="1" customWidth="1"/>
    <col min="5380" max="5380" width="11.42578125" style="360" bestFit="1" customWidth="1"/>
    <col min="5381" max="5381" width="17.85546875" style="360" bestFit="1" customWidth="1"/>
    <col min="5382" max="5382" width="9.28515625" style="360" bestFit="1" customWidth="1"/>
    <col min="5383" max="5383" width="9.28515625" style="360" customWidth="1"/>
    <col min="5384" max="5384" width="17.42578125" style="360" bestFit="1" customWidth="1"/>
    <col min="5385" max="5385" width="39.5703125" style="360" bestFit="1" customWidth="1"/>
    <col min="5386" max="5632" width="9.140625" style="360"/>
    <col min="5633" max="5633" width="0" style="360" hidden="1" customWidth="1"/>
    <col min="5634" max="5634" width="119.140625" style="360" bestFit="1" customWidth="1"/>
    <col min="5635" max="5635" width="12.42578125" style="360" bestFit="1" customWidth="1"/>
    <col min="5636" max="5636" width="11.42578125" style="360" bestFit="1" customWidth="1"/>
    <col min="5637" max="5637" width="17.85546875" style="360" bestFit="1" customWidth="1"/>
    <col min="5638" max="5638" width="9.28515625" style="360" bestFit="1" customWidth="1"/>
    <col min="5639" max="5639" width="9.28515625" style="360" customWidth="1"/>
    <col min="5640" max="5640" width="17.42578125" style="360" bestFit="1" customWidth="1"/>
    <col min="5641" max="5641" width="39.5703125" style="360" bestFit="1" customWidth="1"/>
    <col min="5642" max="5888" width="9.140625" style="360"/>
    <col min="5889" max="5889" width="0" style="360" hidden="1" customWidth="1"/>
    <col min="5890" max="5890" width="119.140625" style="360" bestFit="1" customWidth="1"/>
    <col min="5891" max="5891" width="12.42578125" style="360" bestFit="1" customWidth="1"/>
    <col min="5892" max="5892" width="11.42578125" style="360" bestFit="1" customWidth="1"/>
    <col min="5893" max="5893" width="17.85546875" style="360" bestFit="1" customWidth="1"/>
    <col min="5894" max="5894" width="9.28515625" style="360" bestFit="1" customWidth="1"/>
    <col min="5895" max="5895" width="9.28515625" style="360" customWidth="1"/>
    <col min="5896" max="5896" width="17.42578125" style="360" bestFit="1" customWidth="1"/>
    <col min="5897" max="5897" width="39.5703125" style="360" bestFit="1" customWidth="1"/>
    <col min="5898" max="6144" width="9.140625" style="360"/>
    <col min="6145" max="6145" width="0" style="360" hidden="1" customWidth="1"/>
    <col min="6146" max="6146" width="119.140625" style="360" bestFit="1" customWidth="1"/>
    <col min="6147" max="6147" width="12.42578125" style="360" bestFit="1" customWidth="1"/>
    <col min="6148" max="6148" width="11.42578125" style="360" bestFit="1" customWidth="1"/>
    <col min="6149" max="6149" width="17.85546875" style="360" bestFit="1" customWidth="1"/>
    <col min="6150" max="6150" width="9.28515625" style="360" bestFit="1" customWidth="1"/>
    <col min="6151" max="6151" width="9.28515625" style="360" customWidth="1"/>
    <col min="6152" max="6152" width="17.42578125" style="360" bestFit="1" customWidth="1"/>
    <col min="6153" max="6153" width="39.5703125" style="360" bestFit="1" customWidth="1"/>
    <col min="6154" max="6400" width="9.140625" style="360"/>
    <col min="6401" max="6401" width="0" style="360" hidden="1" customWidth="1"/>
    <col min="6402" max="6402" width="119.140625" style="360" bestFit="1" customWidth="1"/>
    <col min="6403" max="6403" width="12.42578125" style="360" bestFit="1" customWidth="1"/>
    <col min="6404" max="6404" width="11.42578125" style="360" bestFit="1" customWidth="1"/>
    <col min="6405" max="6405" width="17.85546875" style="360" bestFit="1" customWidth="1"/>
    <col min="6406" max="6406" width="9.28515625" style="360" bestFit="1" customWidth="1"/>
    <col min="6407" max="6407" width="9.28515625" style="360" customWidth="1"/>
    <col min="6408" max="6408" width="17.42578125" style="360" bestFit="1" customWidth="1"/>
    <col min="6409" max="6409" width="39.5703125" style="360" bestFit="1" customWidth="1"/>
    <col min="6410" max="6656" width="9.140625" style="360"/>
    <col min="6657" max="6657" width="0" style="360" hidden="1" customWidth="1"/>
    <col min="6658" max="6658" width="119.140625" style="360" bestFit="1" customWidth="1"/>
    <col min="6659" max="6659" width="12.42578125" style="360" bestFit="1" customWidth="1"/>
    <col min="6660" max="6660" width="11.42578125" style="360" bestFit="1" customWidth="1"/>
    <col min="6661" max="6661" width="17.85546875" style="360" bestFit="1" customWidth="1"/>
    <col min="6662" max="6662" width="9.28515625" style="360" bestFit="1" customWidth="1"/>
    <col min="6663" max="6663" width="9.28515625" style="360" customWidth="1"/>
    <col min="6664" max="6664" width="17.42578125" style="360" bestFit="1" customWidth="1"/>
    <col min="6665" max="6665" width="39.5703125" style="360" bestFit="1" customWidth="1"/>
    <col min="6666" max="6912" width="9.140625" style="360"/>
    <col min="6913" max="6913" width="0" style="360" hidden="1" customWidth="1"/>
    <col min="6914" max="6914" width="119.140625" style="360" bestFit="1" customWidth="1"/>
    <col min="6915" max="6915" width="12.42578125" style="360" bestFit="1" customWidth="1"/>
    <col min="6916" max="6916" width="11.42578125" style="360" bestFit="1" customWidth="1"/>
    <col min="6917" max="6917" width="17.85546875" style="360" bestFit="1" customWidth="1"/>
    <col min="6918" max="6918" width="9.28515625" style="360" bestFit="1" customWidth="1"/>
    <col min="6919" max="6919" width="9.28515625" style="360" customWidth="1"/>
    <col min="6920" max="6920" width="17.42578125" style="360" bestFit="1" customWidth="1"/>
    <col min="6921" max="6921" width="39.5703125" style="360" bestFit="1" customWidth="1"/>
    <col min="6922" max="7168" width="9.140625" style="360"/>
    <col min="7169" max="7169" width="0" style="360" hidden="1" customWidth="1"/>
    <col min="7170" max="7170" width="119.140625" style="360" bestFit="1" customWidth="1"/>
    <col min="7171" max="7171" width="12.42578125" style="360" bestFit="1" customWidth="1"/>
    <col min="7172" max="7172" width="11.42578125" style="360" bestFit="1" customWidth="1"/>
    <col min="7173" max="7173" width="17.85546875" style="360" bestFit="1" customWidth="1"/>
    <col min="7174" max="7174" width="9.28515625" style="360" bestFit="1" customWidth="1"/>
    <col min="7175" max="7175" width="9.28515625" style="360" customWidth="1"/>
    <col min="7176" max="7176" width="17.42578125" style="360" bestFit="1" customWidth="1"/>
    <col min="7177" max="7177" width="39.5703125" style="360" bestFit="1" customWidth="1"/>
    <col min="7178" max="7424" width="9.140625" style="360"/>
    <col min="7425" max="7425" width="0" style="360" hidden="1" customWidth="1"/>
    <col min="7426" max="7426" width="119.140625" style="360" bestFit="1" customWidth="1"/>
    <col min="7427" max="7427" width="12.42578125" style="360" bestFit="1" customWidth="1"/>
    <col min="7428" max="7428" width="11.42578125" style="360" bestFit="1" customWidth="1"/>
    <col min="7429" max="7429" width="17.85546875" style="360" bestFit="1" customWidth="1"/>
    <col min="7430" max="7430" width="9.28515625" style="360" bestFit="1" customWidth="1"/>
    <col min="7431" max="7431" width="9.28515625" style="360" customWidth="1"/>
    <col min="7432" max="7432" width="17.42578125" style="360" bestFit="1" customWidth="1"/>
    <col min="7433" max="7433" width="39.5703125" style="360" bestFit="1" customWidth="1"/>
    <col min="7434" max="7680" width="9.140625" style="360"/>
    <col min="7681" max="7681" width="0" style="360" hidden="1" customWidth="1"/>
    <col min="7682" max="7682" width="119.140625" style="360" bestFit="1" customWidth="1"/>
    <col min="7683" max="7683" width="12.42578125" style="360" bestFit="1" customWidth="1"/>
    <col min="7684" max="7684" width="11.42578125" style="360" bestFit="1" customWidth="1"/>
    <col min="7685" max="7685" width="17.85546875" style="360" bestFit="1" customWidth="1"/>
    <col min="7686" max="7686" width="9.28515625" style="360" bestFit="1" customWidth="1"/>
    <col min="7687" max="7687" width="9.28515625" style="360" customWidth="1"/>
    <col min="7688" max="7688" width="17.42578125" style="360" bestFit="1" customWidth="1"/>
    <col min="7689" max="7689" width="39.5703125" style="360" bestFit="1" customWidth="1"/>
    <col min="7690" max="7936" width="9.140625" style="360"/>
    <col min="7937" max="7937" width="0" style="360" hidden="1" customWidth="1"/>
    <col min="7938" max="7938" width="119.140625" style="360" bestFit="1" customWidth="1"/>
    <col min="7939" max="7939" width="12.42578125" style="360" bestFit="1" customWidth="1"/>
    <col min="7940" max="7940" width="11.42578125" style="360" bestFit="1" customWidth="1"/>
    <col min="7941" max="7941" width="17.85546875" style="360" bestFit="1" customWidth="1"/>
    <col min="7942" max="7942" width="9.28515625" style="360" bestFit="1" customWidth="1"/>
    <col min="7943" max="7943" width="9.28515625" style="360" customWidth="1"/>
    <col min="7944" max="7944" width="17.42578125" style="360" bestFit="1" customWidth="1"/>
    <col min="7945" max="7945" width="39.5703125" style="360" bestFit="1" customWidth="1"/>
    <col min="7946" max="8192" width="9.140625" style="360"/>
    <col min="8193" max="8193" width="0" style="360" hidden="1" customWidth="1"/>
    <col min="8194" max="8194" width="119.140625" style="360" bestFit="1" customWidth="1"/>
    <col min="8195" max="8195" width="12.42578125" style="360" bestFit="1" customWidth="1"/>
    <col min="8196" max="8196" width="11.42578125" style="360" bestFit="1" customWidth="1"/>
    <col min="8197" max="8197" width="17.85546875" style="360" bestFit="1" customWidth="1"/>
    <col min="8198" max="8198" width="9.28515625" style="360" bestFit="1" customWidth="1"/>
    <col min="8199" max="8199" width="9.28515625" style="360" customWidth="1"/>
    <col min="8200" max="8200" width="17.42578125" style="360" bestFit="1" customWidth="1"/>
    <col min="8201" max="8201" width="39.5703125" style="360" bestFit="1" customWidth="1"/>
    <col min="8202" max="8448" width="9.140625" style="360"/>
    <col min="8449" max="8449" width="0" style="360" hidden="1" customWidth="1"/>
    <col min="8450" max="8450" width="119.140625" style="360" bestFit="1" customWidth="1"/>
    <col min="8451" max="8451" width="12.42578125" style="360" bestFit="1" customWidth="1"/>
    <col min="8452" max="8452" width="11.42578125" style="360" bestFit="1" customWidth="1"/>
    <col min="8453" max="8453" width="17.85546875" style="360" bestFit="1" customWidth="1"/>
    <col min="8454" max="8454" width="9.28515625" style="360" bestFit="1" customWidth="1"/>
    <col min="8455" max="8455" width="9.28515625" style="360" customWidth="1"/>
    <col min="8456" max="8456" width="17.42578125" style="360" bestFit="1" customWidth="1"/>
    <col min="8457" max="8457" width="39.5703125" style="360" bestFit="1" customWidth="1"/>
    <col min="8458" max="8704" width="9.140625" style="360"/>
    <col min="8705" max="8705" width="0" style="360" hidden="1" customWidth="1"/>
    <col min="8706" max="8706" width="119.140625" style="360" bestFit="1" customWidth="1"/>
    <col min="8707" max="8707" width="12.42578125" style="360" bestFit="1" customWidth="1"/>
    <col min="8708" max="8708" width="11.42578125" style="360" bestFit="1" customWidth="1"/>
    <col min="8709" max="8709" width="17.85546875" style="360" bestFit="1" customWidth="1"/>
    <col min="8710" max="8710" width="9.28515625" style="360" bestFit="1" customWidth="1"/>
    <col min="8711" max="8711" width="9.28515625" style="360" customWidth="1"/>
    <col min="8712" max="8712" width="17.42578125" style="360" bestFit="1" customWidth="1"/>
    <col min="8713" max="8713" width="39.5703125" style="360" bestFit="1" customWidth="1"/>
    <col min="8714" max="8960" width="9.140625" style="360"/>
    <col min="8961" max="8961" width="0" style="360" hidden="1" customWidth="1"/>
    <col min="8962" max="8962" width="119.140625" style="360" bestFit="1" customWidth="1"/>
    <col min="8963" max="8963" width="12.42578125" style="360" bestFit="1" customWidth="1"/>
    <col min="8964" max="8964" width="11.42578125" style="360" bestFit="1" customWidth="1"/>
    <col min="8965" max="8965" width="17.85546875" style="360" bestFit="1" customWidth="1"/>
    <col min="8966" max="8966" width="9.28515625" style="360" bestFit="1" customWidth="1"/>
    <col min="8967" max="8967" width="9.28515625" style="360" customWidth="1"/>
    <col min="8968" max="8968" width="17.42578125" style="360" bestFit="1" customWidth="1"/>
    <col min="8969" max="8969" width="39.5703125" style="360" bestFit="1" customWidth="1"/>
    <col min="8970" max="9216" width="9.140625" style="360"/>
    <col min="9217" max="9217" width="0" style="360" hidden="1" customWidth="1"/>
    <col min="9218" max="9218" width="119.140625" style="360" bestFit="1" customWidth="1"/>
    <col min="9219" max="9219" width="12.42578125" style="360" bestFit="1" customWidth="1"/>
    <col min="9220" max="9220" width="11.42578125" style="360" bestFit="1" customWidth="1"/>
    <col min="9221" max="9221" width="17.85546875" style="360" bestFit="1" customWidth="1"/>
    <col min="9222" max="9222" width="9.28515625" style="360" bestFit="1" customWidth="1"/>
    <col min="9223" max="9223" width="9.28515625" style="360" customWidth="1"/>
    <col min="9224" max="9224" width="17.42578125" style="360" bestFit="1" customWidth="1"/>
    <col min="9225" max="9225" width="39.5703125" style="360" bestFit="1" customWidth="1"/>
    <col min="9226" max="9472" width="9.140625" style="360"/>
    <col min="9473" max="9473" width="0" style="360" hidden="1" customWidth="1"/>
    <col min="9474" max="9474" width="119.140625" style="360" bestFit="1" customWidth="1"/>
    <col min="9475" max="9475" width="12.42578125" style="360" bestFit="1" customWidth="1"/>
    <col min="9476" max="9476" width="11.42578125" style="360" bestFit="1" customWidth="1"/>
    <col min="9477" max="9477" width="17.85546875" style="360" bestFit="1" customWidth="1"/>
    <col min="9478" max="9478" width="9.28515625" style="360" bestFit="1" customWidth="1"/>
    <col min="9479" max="9479" width="9.28515625" style="360" customWidth="1"/>
    <col min="9480" max="9480" width="17.42578125" style="360" bestFit="1" customWidth="1"/>
    <col min="9481" max="9481" width="39.5703125" style="360" bestFit="1" customWidth="1"/>
    <col min="9482" max="9728" width="9.140625" style="360"/>
    <col min="9729" max="9729" width="0" style="360" hidden="1" customWidth="1"/>
    <col min="9730" max="9730" width="119.140625" style="360" bestFit="1" customWidth="1"/>
    <col min="9731" max="9731" width="12.42578125" style="360" bestFit="1" customWidth="1"/>
    <col min="9732" max="9732" width="11.42578125" style="360" bestFit="1" customWidth="1"/>
    <col min="9733" max="9733" width="17.85546875" style="360" bestFit="1" customWidth="1"/>
    <col min="9734" max="9734" width="9.28515625" style="360" bestFit="1" customWidth="1"/>
    <col min="9735" max="9735" width="9.28515625" style="360" customWidth="1"/>
    <col min="9736" max="9736" width="17.42578125" style="360" bestFit="1" customWidth="1"/>
    <col min="9737" max="9737" width="39.5703125" style="360" bestFit="1" customWidth="1"/>
    <col min="9738" max="9984" width="9.140625" style="360"/>
    <col min="9985" max="9985" width="0" style="360" hidden="1" customWidth="1"/>
    <col min="9986" max="9986" width="119.140625" style="360" bestFit="1" customWidth="1"/>
    <col min="9987" max="9987" width="12.42578125" style="360" bestFit="1" customWidth="1"/>
    <col min="9988" max="9988" width="11.42578125" style="360" bestFit="1" customWidth="1"/>
    <col min="9989" max="9989" width="17.85546875" style="360" bestFit="1" customWidth="1"/>
    <col min="9990" max="9990" width="9.28515625" style="360" bestFit="1" customWidth="1"/>
    <col min="9991" max="9991" width="9.28515625" style="360" customWidth="1"/>
    <col min="9992" max="9992" width="17.42578125" style="360" bestFit="1" customWidth="1"/>
    <col min="9993" max="9993" width="39.5703125" style="360" bestFit="1" customWidth="1"/>
    <col min="9994" max="10240" width="9.140625" style="360"/>
    <col min="10241" max="10241" width="0" style="360" hidden="1" customWidth="1"/>
    <col min="10242" max="10242" width="119.140625" style="360" bestFit="1" customWidth="1"/>
    <col min="10243" max="10243" width="12.42578125" style="360" bestFit="1" customWidth="1"/>
    <col min="10244" max="10244" width="11.42578125" style="360" bestFit="1" customWidth="1"/>
    <col min="10245" max="10245" width="17.85546875" style="360" bestFit="1" customWidth="1"/>
    <col min="10246" max="10246" width="9.28515625" style="360" bestFit="1" customWidth="1"/>
    <col min="10247" max="10247" width="9.28515625" style="360" customWidth="1"/>
    <col min="10248" max="10248" width="17.42578125" style="360" bestFit="1" customWidth="1"/>
    <col min="10249" max="10249" width="39.5703125" style="360" bestFit="1" customWidth="1"/>
    <col min="10250" max="10496" width="9.140625" style="360"/>
    <col min="10497" max="10497" width="0" style="360" hidden="1" customWidth="1"/>
    <col min="10498" max="10498" width="119.140625" style="360" bestFit="1" customWidth="1"/>
    <col min="10499" max="10499" width="12.42578125" style="360" bestFit="1" customWidth="1"/>
    <col min="10500" max="10500" width="11.42578125" style="360" bestFit="1" customWidth="1"/>
    <col min="10501" max="10501" width="17.85546875" style="360" bestFit="1" customWidth="1"/>
    <col min="10502" max="10502" width="9.28515625" style="360" bestFit="1" customWidth="1"/>
    <col min="10503" max="10503" width="9.28515625" style="360" customWidth="1"/>
    <col min="10504" max="10504" width="17.42578125" style="360" bestFit="1" customWidth="1"/>
    <col min="10505" max="10505" width="39.5703125" style="360" bestFit="1" customWidth="1"/>
    <col min="10506" max="10752" width="9.140625" style="360"/>
    <col min="10753" max="10753" width="0" style="360" hidden="1" customWidth="1"/>
    <col min="10754" max="10754" width="119.140625" style="360" bestFit="1" customWidth="1"/>
    <col min="10755" max="10755" width="12.42578125" style="360" bestFit="1" customWidth="1"/>
    <col min="10756" max="10756" width="11.42578125" style="360" bestFit="1" customWidth="1"/>
    <col min="10757" max="10757" width="17.85546875" style="360" bestFit="1" customWidth="1"/>
    <col min="10758" max="10758" width="9.28515625" style="360" bestFit="1" customWidth="1"/>
    <col min="10759" max="10759" width="9.28515625" style="360" customWidth="1"/>
    <col min="10760" max="10760" width="17.42578125" style="360" bestFit="1" customWidth="1"/>
    <col min="10761" max="10761" width="39.5703125" style="360" bestFit="1" customWidth="1"/>
    <col min="10762" max="11008" width="9.140625" style="360"/>
    <col min="11009" max="11009" width="0" style="360" hidden="1" customWidth="1"/>
    <col min="11010" max="11010" width="119.140625" style="360" bestFit="1" customWidth="1"/>
    <col min="11011" max="11011" width="12.42578125" style="360" bestFit="1" customWidth="1"/>
    <col min="11012" max="11012" width="11.42578125" style="360" bestFit="1" customWidth="1"/>
    <col min="11013" max="11013" width="17.85546875" style="360" bestFit="1" customWidth="1"/>
    <col min="11014" max="11014" width="9.28515625" style="360" bestFit="1" customWidth="1"/>
    <col min="11015" max="11015" width="9.28515625" style="360" customWidth="1"/>
    <col min="11016" max="11016" width="17.42578125" style="360" bestFit="1" customWidth="1"/>
    <col min="11017" max="11017" width="39.5703125" style="360" bestFit="1" customWidth="1"/>
    <col min="11018" max="11264" width="9.140625" style="360"/>
    <col min="11265" max="11265" width="0" style="360" hidden="1" customWidth="1"/>
    <col min="11266" max="11266" width="119.140625" style="360" bestFit="1" customWidth="1"/>
    <col min="11267" max="11267" width="12.42578125" style="360" bestFit="1" customWidth="1"/>
    <col min="11268" max="11268" width="11.42578125" style="360" bestFit="1" customWidth="1"/>
    <col min="11269" max="11269" width="17.85546875" style="360" bestFit="1" customWidth="1"/>
    <col min="11270" max="11270" width="9.28515625" style="360" bestFit="1" customWidth="1"/>
    <col min="11271" max="11271" width="9.28515625" style="360" customWidth="1"/>
    <col min="11272" max="11272" width="17.42578125" style="360" bestFit="1" customWidth="1"/>
    <col min="11273" max="11273" width="39.5703125" style="360" bestFit="1" customWidth="1"/>
    <col min="11274" max="11520" width="9.140625" style="360"/>
    <col min="11521" max="11521" width="0" style="360" hidden="1" customWidth="1"/>
    <col min="11522" max="11522" width="119.140625" style="360" bestFit="1" customWidth="1"/>
    <col min="11523" max="11523" width="12.42578125" style="360" bestFit="1" customWidth="1"/>
    <col min="11524" max="11524" width="11.42578125" style="360" bestFit="1" customWidth="1"/>
    <col min="11525" max="11525" width="17.85546875" style="360" bestFit="1" customWidth="1"/>
    <col min="11526" max="11526" width="9.28515625" style="360" bestFit="1" customWidth="1"/>
    <col min="11527" max="11527" width="9.28515625" style="360" customWidth="1"/>
    <col min="11528" max="11528" width="17.42578125" style="360" bestFit="1" customWidth="1"/>
    <col min="11529" max="11529" width="39.5703125" style="360" bestFit="1" customWidth="1"/>
    <col min="11530" max="11776" width="9.140625" style="360"/>
    <col min="11777" max="11777" width="0" style="360" hidden="1" customWidth="1"/>
    <col min="11778" max="11778" width="119.140625" style="360" bestFit="1" customWidth="1"/>
    <col min="11779" max="11779" width="12.42578125" style="360" bestFit="1" customWidth="1"/>
    <col min="11780" max="11780" width="11.42578125" style="360" bestFit="1" customWidth="1"/>
    <col min="11781" max="11781" width="17.85546875" style="360" bestFit="1" customWidth="1"/>
    <col min="11782" max="11782" width="9.28515625" style="360" bestFit="1" customWidth="1"/>
    <col min="11783" max="11783" width="9.28515625" style="360" customWidth="1"/>
    <col min="11784" max="11784" width="17.42578125" style="360" bestFit="1" customWidth="1"/>
    <col min="11785" max="11785" width="39.5703125" style="360" bestFit="1" customWidth="1"/>
    <col min="11786" max="12032" width="9.140625" style="360"/>
    <col min="12033" max="12033" width="0" style="360" hidden="1" customWidth="1"/>
    <col min="12034" max="12034" width="119.140625" style="360" bestFit="1" customWidth="1"/>
    <col min="12035" max="12035" width="12.42578125" style="360" bestFit="1" customWidth="1"/>
    <col min="12036" max="12036" width="11.42578125" style="360" bestFit="1" customWidth="1"/>
    <col min="12037" max="12037" width="17.85546875" style="360" bestFit="1" customWidth="1"/>
    <col min="12038" max="12038" width="9.28515625" style="360" bestFit="1" customWidth="1"/>
    <col min="12039" max="12039" width="9.28515625" style="360" customWidth="1"/>
    <col min="12040" max="12040" width="17.42578125" style="360" bestFit="1" customWidth="1"/>
    <col min="12041" max="12041" width="39.5703125" style="360" bestFit="1" customWidth="1"/>
    <col min="12042" max="12288" width="9.140625" style="360"/>
    <col min="12289" max="12289" width="0" style="360" hidden="1" customWidth="1"/>
    <col min="12290" max="12290" width="119.140625" style="360" bestFit="1" customWidth="1"/>
    <col min="12291" max="12291" width="12.42578125" style="360" bestFit="1" customWidth="1"/>
    <col min="12292" max="12292" width="11.42578125" style="360" bestFit="1" customWidth="1"/>
    <col min="12293" max="12293" width="17.85546875" style="360" bestFit="1" customWidth="1"/>
    <col min="12294" max="12294" width="9.28515625" style="360" bestFit="1" customWidth="1"/>
    <col min="12295" max="12295" width="9.28515625" style="360" customWidth="1"/>
    <col min="12296" max="12296" width="17.42578125" style="360" bestFit="1" customWidth="1"/>
    <col min="12297" max="12297" width="39.5703125" style="360" bestFit="1" customWidth="1"/>
    <col min="12298" max="12544" width="9.140625" style="360"/>
    <col min="12545" max="12545" width="0" style="360" hidden="1" customWidth="1"/>
    <col min="12546" max="12546" width="119.140625" style="360" bestFit="1" customWidth="1"/>
    <col min="12547" max="12547" width="12.42578125" style="360" bestFit="1" customWidth="1"/>
    <col min="12548" max="12548" width="11.42578125" style="360" bestFit="1" customWidth="1"/>
    <col min="12549" max="12549" width="17.85546875" style="360" bestFit="1" customWidth="1"/>
    <col min="12550" max="12550" width="9.28515625" style="360" bestFit="1" customWidth="1"/>
    <col min="12551" max="12551" width="9.28515625" style="360" customWidth="1"/>
    <col min="12552" max="12552" width="17.42578125" style="360" bestFit="1" customWidth="1"/>
    <col min="12553" max="12553" width="39.5703125" style="360" bestFit="1" customWidth="1"/>
    <col min="12554" max="12800" width="9.140625" style="360"/>
    <col min="12801" max="12801" width="0" style="360" hidden="1" customWidth="1"/>
    <col min="12802" max="12802" width="119.140625" style="360" bestFit="1" customWidth="1"/>
    <col min="12803" max="12803" width="12.42578125" style="360" bestFit="1" customWidth="1"/>
    <col min="12804" max="12804" width="11.42578125" style="360" bestFit="1" customWidth="1"/>
    <col min="12805" max="12805" width="17.85546875" style="360" bestFit="1" customWidth="1"/>
    <col min="12806" max="12806" width="9.28515625" style="360" bestFit="1" customWidth="1"/>
    <col min="12807" max="12807" width="9.28515625" style="360" customWidth="1"/>
    <col min="12808" max="12808" width="17.42578125" style="360" bestFit="1" customWidth="1"/>
    <col min="12809" max="12809" width="39.5703125" style="360" bestFit="1" customWidth="1"/>
    <col min="12810" max="13056" width="9.140625" style="360"/>
    <col min="13057" max="13057" width="0" style="360" hidden="1" customWidth="1"/>
    <col min="13058" max="13058" width="119.140625" style="360" bestFit="1" customWidth="1"/>
    <col min="13059" max="13059" width="12.42578125" style="360" bestFit="1" customWidth="1"/>
    <col min="13060" max="13060" width="11.42578125" style="360" bestFit="1" customWidth="1"/>
    <col min="13061" max="13061" width="17.85546875" style="360" bestFit="1" customWidth="1"/>
    <col min="13062" max="13062" width="9.28515625" style="360" bestFit="1" customWidth="1"/>
    <col min="13063" max="13063" width="9.28515625" style="360" customWidth="1"/>
    <col min="13064" max="13064" width="17.42578125" style="360" bestFit="1" customWidth="1"/>
    <col min="13065" max="13065" width="39.5703125" style="360" bestFit="1" customWidth="1"/>
    <col min="13066" max="13312" width="9.140625" style="360"/>
    <col min="13313" max="13313" width="0" style="360" hidden="1" customWidth="1"/>
    <col min="13314" max="13314" width="119.140625" style="360" bestFit="1" customWidth="1"/>
    <col min="13315" max="13315" width="12.42578125" style="360" bestFit="1" customWidth="1"/>
    <col min="13316" max="13316" width="11.42578125" style="360" bestFit="1" customWidth="1"/>
    <col min="13317" max="13317" width="17.85546875" style="360" bestFit="1" customWidth="1"/>
    <col min="13318" max="13318" width="9.28515625" style="360" bestFit="1" customWidth="1"/>
    <col min="13319" max="13319" width="9.28515625" style="360" customWidth="1"/>
    <col min="13320" max="13320" width="17.42578125" style="360" bestFit="1" customWidth="1"/>
    <col min="13321" max="13321" width="39.5703125" style="360" bestFit="1" customWidth="1"/>
    <col min="13322" max="13568" width="9.140625" style="360"/>
    <col min="13569" max="13569" width="0" style="360" hidden="1" customWidth="1"/>
    <col min="13570" max="13570" width="119.140625" style="360" bestFit="1" customWidth="1"/>
    <col min="13571" max="13571" width="12.42578125" style="360" bestFit="1" customWidth="1"/>
    <col min="13572" max="13572" width="11.42578125" style="360" bestFit="1" customWidth="1"/>
    <col min="13573" max="13573" width="17.85546875" style="360" bestFit="1" customWidth="1"/>
    <col min="13574" max="13574" width="9.28515625" style="360" bestFit="1" customWidth="1"/>
    <col min="13575" max="13575" width="9.28515625" style="360" customWidth="1"/>
    <col min="13576" max="13576" width="17.42578125" style="360" bestFit="1" customWidth="1"/>
    <col min="13577" max="13577" width="39.5703125" style="360" bestFit="1" customWidth="1"/>
    <col min="13578" max="13824" width="9.140625" style="360"/>
    <col min="13825" max="13825" width="0" style="360" hidden="1" customWidth="1"/>
    <col min="13826" max="13826" width="119.140625" style="360" bestFit="1" customWidth="1"/>
    <col min="13827" max="13827" width="12.42578125" style="360" bestFit="1" customWidth="1"/>
    <col min="13828" max="13828" width="11.42578125" style="360" bestFit="1" customWidth="1"/>
    <col min="13829" max="13829" width="17.85546875" style="360" bestFit="1" customWidth="1"/>
    <col min="13830" max="13830" width="9.28515625" style="360" bestFit="1" customWidth="1"/>
    <col min="13831" max="13831" width="9.28515625" style="360" customWidth="1"/>
    <col min="13832" max="13832" width="17.42578125" style="360" bestFit="1" customWidth="1"/>
    <col min="13833" max="13833" width="39.5703125" style="360" bestFit="1" customWidth="1"/>
    <col min="13834" max="14080" width="9.140625" style="360"/>
    <col min="14081" max="14081" width="0" style="360" hidden="1" customWidth="1"/>
    <col min="14082" max="14082" width="119.140625" style="360" bestFit="1" customWidth="1"/>
    <col min="14083" max="14083" width="12.42578125" style="360" bestFit="1" customWidth="1"/>
    <col min="14084" max="14084" width="11.42578125" style="360" bestFit="1" customWidth="1"/>
    <col min="14085" max="14085" width="17.85546875" style="360" bestFit="1" customWidth="1"/>
    <col min="14086" max="14086" width="9.28515625" style="360" bestFit="1" customWidth="1"/>
    <col min="14087" max="14087" width="9.28515625" style="360" customWidth="1"/>
    <col min="14088" max="14088" width="17.42578125" style="360" bestFit="1" customWidth="1"/>
    <col min="14089" max="14089" width="39.5703125" style="360" bestFit="1" customWidth="1"/>
    <col min="14090" max="14336" width="9.140625" style="360"/>
    <col min="14337" max="14337" width="0" style="360" hidden="1" customWidth="1"/>
    <col min="14338" max="14338" width="119.140625" style="360" bestFit="1" customWidth="1"/>
    <col min="14339" max="14339" width="12.42578125" style="360" bestFit="1" customWidth="1"/>
    <col min="14340" max="14340" width="11.42578125" style="360" bestFit="1" customWidth="1"/>
    <col min="14341" max="14341" width="17.85546875" style="360" bestFit="1" customWidth="1"/>
    <col min="14342" max="14342" width="9.28515625" style="360" bestFit="1" customWidth="1"/>
    <col min="14343" max="14343" width="9.28515625" style="360" customWidth="1"/>
    <col min="14344" max="14344" width="17.42578125" style="360" bestFit="1" customWidth="1"/>
    <col min="14345" max="14345" width="39.5703125" style="360" bestFit="1" customWidth="1"/>
    <col min="14346" max="14592" width="9.140625" style="360"/>
    <col min="14593" max="14593" width="0" style="360" hidden="1" customWidth="1"/>
    <col min="14594" max="14594" width="119.140625" style="360" bestFit="1" customWidth="1"/>
    <col min="14595" max="14595" width="12.42578125" style="360" bestFit="1" customWidth="1"/>
    <col min="14596" max="14596" width="11.42578125" style="360" bestFit="1" customWidth="1"/>
    <col min="14597" max="14597" width="17.85546875" style="360" bestFit="1" customWidth="1"/>
    <col min="14598" max="14598" width="9.28515625" style="360" bestFit="1" customWidth="1"/>
    <col min="14599" max="14599" width="9.28515625" style="360" customWidth="1"/>
    <col min="14600" max="14600" width="17.42578125" style="360" bestFit="1" customWidth="1"/>
    <col min="14601" max="14601" width="39.5703125" style="360" bestFit="1" customWidth="1"/>
    <col min="14602" max="14848" width="9.140625" style="360"/>
    <col min="14849" max="14849" width="0" style="360" hidden="1" customWidth="1"/>
    <col min="14850" max="14850" width="119.140625" style="360" bestFit="1" customWidth="1"/>
    <col min="14851" max="14851" width="12.42578125" style="360" bestFit="1" customWidth="1"/>
    <col min="14852" max="14852" width="11.42578125" style="360" bestFit="1" customWidth="1"/>
    <col min="14853" max="14853" width="17.85546875" style="360" bestFit="1" customWidth="1"/>
    <col min="14854" max="14854" width="9.28515625" style="360" bestFit="1" customWidth="1"/>
    <col min="14855" max="14855" width="9.28515625" style="360" customWidth="1"/>
    <col min="14856" max="14856" width="17.42578125" style="360" bestFit="1" customWidth="1"/>
    <col min="14857" max="14857" width="39.5703125" style="360" bestFit="1" customWidth="1"/>
    <col min="14858" max="15104" width="9.140625" style="360"/>
    <col min="15105" max="15105" width="0" style="360" hidden="1" customWidth="1"/>
    <col min="15106" max="15106" width="119.140625" style="360" bestFit="1" customWidth="1"/>
    <col min="15107" max="15107" width="12.42578125" style="360" bestFit="1" customWidth="1"/>
    <col min="15108" max="15108" width="11.42578125" style="360" bestFit="1" customWidth="1"/>
    <col min="15109" max="15109" width="17.85546875" style="360" bestFit="1" customWidth="1"/>
    <col min="15110" max="15110" width="9.28515625" style="360" bestFit="1" customWidth="1"/>
    <col min="15111" max="15111" width="9.28515625" style="360" customWidth="1"/>
    <col min="15112" max="15112" width="17.42578125" style="360" bestFit="1" customWidth="1"/>
    <col min="15113" max="15113" width="39.5703125" style="360" bestFit="1" customWidth="1"/>
    <col min="15114" max="15360" width="9.140625" style="360"/>
    <col min="15361" max="15361" width="0" style="360" hidden="1" customWidth="1"/>
    <col min="15362" max="15362" width="119.140625" style="360" bestFit="1" customWidth="1"/>
    <col min="15363" max="15363" width="12.42578125" style="360" bestFit="1" customWidth="1"/>
    <col min="15364" max="15364" width="11.42578125" style="360" bestFit="1" customWidth="1"/>
    <col min="15365" max="15365" width="17.85546875" style="360" bestFit="1" customWidth="1"/>
    <col min="15366" max="15366" width="9.28515625" style="360" bestFit="1" customWidth="1"/>
    <col min="15367" max="15367" width="9.28515625" style="360" customWidth="1"/>
    <col min="15368" max="15368" width="17.42578125" style="360" bestFit="1" customWidth="1"/>
    <col min="15369" max="15369" width="39.5703125" style="360" bestFit="1" customWidth="1"/>
    <col min="15370" max="15616" width="9.140625" style="360"/>
    <col min="15617" max="15617" width="0" style="360" hidden="1" customWidth="1"/>
    <col min="15618" max="15618" width="119.140625" style="360" bestFit="1" customWidth="1"/>
    <col min="15619" max="15619" width="12.42578125" style="360" bestFit="1" customWidth="1"/>
    <col min="15620" max="15620" width="11.42578125" style="360" bestFit="1" customWidth="1"/>
    <col min="15621" max="15621" width="17.85546875" style="360" bestFit="1" customWidth="1"/>
    <col min="15622" max="15622" width="9.28515625" style="360" bestFit="1" customWidth="1"/>
    <col min="15623" max="15623" width="9.28515625" style="360" customWidth="1"/>
    <col min="15624" max="15624" width="17.42578125" style="360" bestFit="1" customWidth="1"/>
    <col min="15625" max="15625" width="39.5703125" style="360" bestFit="1" customWidth="1"/>
    <col min="15626" max="15872" width="9.140625" style="360"/>
    <col min="15873" max="15873" width="0" style="360" hidden="1" customWidth="1"/>
    <col min="15874" max="15874" width="119.140625" style="360" bestFit="1" customWidth="1"/>
    <col min="15875" max="15875" width="12.42578125" style="360" bestFit="1" customWidth="1"/>
    <col min="15876" max="15876" width="11.42578125" style="360" bestFit="1" customWidth="1"/>
    <col min="15877" max="15877" width="17.85546875" style="360" bestFit="1" customWidth="1"/>
    <col min="15878" max="15878" width="9.28515625" style="360" bestFit="1" customWidth="1"/>
    <col min="15879" max="15879" width="9.28515625" style="360" customWidth="1"/>
    <col min="15880" max="15880" width="17.42578125" style="360" bestFit="1" customWidth="1"/>
    <col min="15881" max="15881" width="39.5703125" style="360" bestFit="1" customWidth="1"/>
    <col min="15882" max="16128" width="9.140625" style="360"/>
    <col min="16129" max="16129" width="0" style="360" hidden="1" customWidth="1"/>
    <col min="16130" max="16130" width="119.140625" style="360" bestFit="1" customWidth="1"/>
    <col min="16131" max="16131" width="12.42578125" style="360" bestFit="1" customWidth="1"/>
    <col min="16132" max="16132" width="11.42578125" style="360" bestFit="1" customWidth="1"/>
    <col min="16133" max="16133" width="17.85546875" style="360" bestFit="1" customWidth="1"/>
    <col min="16134" max="16134" width="9.28515625" style="360" bestFit="1" customWidth="1"/>
    <col min="16135" max="16135" width="9.28515625" style="360" customWidth="1"/>
    <col min="16136" max="16136" width="17.42578125" style="360" bestFit="1" customWidth="1"/>
    <col min="16137" max="16137" width="39.5703125" style="360" bestFit="1" customWidth="1"/>
    <col min="16138" max="16384" width="9.140625" style="360"/>
  </cols>
  <sheetData>
    <row r="1" spans="2:26" s="147" customFormat="1" x14ac:dyDescent="0.25">
      <c r="B1" s="353" t="s">
        <v>2</v>
      </c>
      <c r="C1" s="354"/>
      <c r="D1" s="378"/>
      <c r="E1" s="356"/>
      <c r="F1" s="357"/>
      <c r="G1" s="357"/>
      <c r="H1" s="358"/>
      <c r="I1" s="359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</row>
    <row r="2" spans="2:26" s="147" customFormat="1" x14ac:dyDescent="0.25">
      <c r="B2" s="361" t="s">
        <v>817</v>
      </c>
      <c r="C2" s="96"/>
      <c r="D2" s="379"/>
      <c r="E2" s="96"/>
      <c r="F2" s="362"/>
      <c r="G2" s="362"/>
      <c r="H2" s="380"/>
      <c r="I2" s="359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</row>
    <row r="3" spans="2:26" s="147" customFormat="1" x14ac:dyDescent="0.25">
      <c r="B3" s="95" t="s">
        <v>4</v>
      </c>
      <c r="C3" s="100"/>
      <c r="D3" s="381"/>
      <c r="E3" s="100"/>
      <c r="F3" s="364"/>
      <c r="G3" s="364"/>
      <c r="H3" s="365"/>
      <c r="I3" s="359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</row>
    <row r="4" spans="2:26" s="147" customFormat="1" x14ac:dyDescent="0.25">
      <c r="B4" s="361"/>
      <c r="C4" s="100"/>
      <c r="D4" s="381"/>
      <c r="E4" s="100"/>
      <c r="F4" s="364"/>
      <c r="G4" s="364"/>
      <c r="H4" s="365"/>
      <c r="I4" s="359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</row>
    <row r="5" spans="2:26" s="147" customFormat="1" ht="45" x14ac:dyDescent="0.25">
      <c r="B5" s="382" t="s">
        <v>5</v>
      </c>
      <c r="C5" s="149" t="s">
        <v>6</v>
      </c>
      <c r="D5" s="383" t="s">
        <v>7</v>
      </c>
      <c r="E5" s="16" t="s">
        <v>8</v>
      </c>
      <c r="F5" s="384" t="s">
        <v>9</v>
      </c>
      <c r="G5" s="385" t="s">
        <v>10</v>
      </c>
      <c r="H5" s="386" t="s">
        <v>11</v>
      </c>
      <c r="I5" s="359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</row>
    <row r="6" spans="2:26" s="147" customFormat="1" x14ac:dyDescent="0.25">
      <c r="B6" s="387" t="s">
        <v>12</v>
      </c>
      <c r="C6" s="290"/>
      <c r="D6" s="388"/>
      <c r="E6" s="104"/>
      <c r="F6" s="389"/>
      <c r="G6" s="390"/>
      <c r="H6" s="391"/>
      <c r="I6" s="359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</row>
    <row r="7" spans="2:26" s="147" customFormat="1" x14ac:dyDescent="0.25">
      <c r="B7" s="387" t="s">
        <v>13</v>
      </c>
      <c r="C7" s="290"/>
      <c r="D7" s="388"/>
      <c r="E7" s="104"/>
      <c r="F7" s="389"/>
      <c r="G7" s="390"/>
      <c r="H7" s="391"/>
      <c r="I7" s="359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</row>
    <row r="8" spans="2:26" s="147" customFormat="1" x14ac:dyDescent="0.25">
      <c r="B8" s="387" t="s">
        <v>14</v>
      </c>
      <c r="C8" s="290"/>
      <c r="D8" s="388"/>
      <c r="E8" s="104"/>
      <c r="F8" s="389"/>
      <c r="G8" s="390"/>
      <c r="H8" s="391"/>
      <c r="I8" s="359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</row>
    <row r="9" spans="2:26" s="147" customFormat="1" x14ac:dyDescent="0.25">
      <c r="B9" s="392" t="s">
        <v>590</v>
      </c>
      <c r="C9" s="393" t="s">
        <v>16</v>
      </c>
      <c r="D9" s="394">
        <v>42</v>
      </c>
      <c r="E9" s="395">
        <v>450.11</v>
      </c>
      <c r="F9" s="396">
        <v>8.24</v>
      </c>
      <c r="G9" s="397">
        <v>3.6585000000000001</v>
      </c>
      <c r="H9" s="398" t="s">
        <v>591</v>
      </c>
      <c r="I9" s="359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</row>
    <row r="10" spans="2:26" s="147" customFormat="1" x14ac:dyDescent="0.25">
      <c r="B10" s="392" t="s">
        <v>584</v>
      </c>
      <c r="C10" s="393" t="s">
        <v>16</v>
      </c>
      <c r="D10" s="394">
        <v>40</v>
      </c>
      <c r="E10" s="395">
        <v>428.29</v>
      </c>
      <c r="F10" s="396">
        <v>7.84</v>
      </c>
      <c r="G10" s="397">
        <v>3.6751</v>
      </c>
      <c r="H10" s="398" t="s">
        <v>585</v>
      </c>
      <c r="I10" s="359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</row>
    <row r="11" spans="2:26" s="147" customFormat="1" x14ac:dyDescent="0.25">
      <c r="B11" s="392" t="s">
        <v>588</v>
      </c>
      <c r="C11" s="393" t="s">
        <v>31</v>
      </c>
      <c r="D11" s="394">
        <v>40</v>
      </c>
      <c r="E11" s="395">
        <v>406.12</v>
      </c>
      <c r="F11" s="396">
        <v>7.43</v>
      </c>
      <c r="G11" s="397">
        <v>3.5806999999999998</v>
      </c>
      <c r="H11" s="398" t="s">
        <v>589</v>
      </c>
      <c r="I11" s="359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</row>
    <row r="12" spans="2:26" s="147" customFormat="1" x14ac:dyDescent="0.25">
      <c r="B12" s="392" t="s">
        <v>213</v>
      </c>
      <c r="C12" s="393" t="s">
        <v>16</v>
      </c>
      <c r="D12" s="394">
        <v>10</v>
      </c>
      <c r="E12" s="395">
        <v>107.67</v>
      </c>
      <c r="F12" s="396">
        <v>1.97</v>
      </c>
      <c r="G12" s="397">
        <v>3.7452000000000001</v>
      </c>
      <c r="H12" s="398" t="s">
        <v>214</v>
      </c>
      <c r="I12" s="359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</row>
    <row r="13" spans="2:26" s="147" customFormat="1" x14ac:dyDescent="0.25">
      <c r="B13" s="399" t="s">
        <v>88</v>
      </c>
      <c r="C13" s="393"/>
      <c r="D13" s="400"/>
      <c r="E13" s="401">
        <f>SUM(E9:E12)</f>
        <v>1392.19</v>
      </c>
      <c r="F13" s="440">
        <f>SUM(F9:F12)</f>
        <v>25.479999999999997</v>
      </c>
      <c r="G13" s="441"/>
      <c r="H13" s="403"/>
      <c r="I13" s="359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</row>
    <row r="14" spans="2:26" s="147" customFormat="1" x14ac:dyDescent="0.25">
      <c r="B14" s="404" t="s">
        <v>413</v>
      </c>
      <c r="C14" s="27"/>
      <c r="D14" s="405"/>
      <c r="E14" s="406"/>
      <c r="F14" s="407"/>
      <c r="G14" s="442"/>
      <c r="H14" s="408"/>
      <c r="I14" s="359"/>
      <c r="J14" s="360"/>
      <c r="K14" s="360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</row>
    <row r="15" spans="2:26" s="147" customFormat="1" x14ac:dyDescent="0.25">
      <c r="B15" s="404" t="s">
        <v>14</v>
      </c>
      <c r="C15" s="27"/>
      <c r="D15" s="405"/>
      <c r="E15" s="406"/>
      <c r="F15" s="407"/>
      <c r="G15" s="442"/>
      <c r="H15" s="408"/>
      <c r="I15" s="359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</row>
    <row r="16" spans="2:26" s="147" customFormat="1" x14ac:dyDescent="0.25">
      <c r="B16" s="411" t="s">
        <v>596</v>
      </c>
      <c r="C16" s="45" t="s">
        <v>16</v>
      </c>
      <c r="D16" s="405">
        <v>40</v>
      </c>
      <c r="E16" s="410">
        <v>541.63</v>
      </c>
      <c r="F16" s="396">
        <v>9.91</v>
      </c>
      <c r="G16" s="443">
        <v>4.2</v>
      </c>
      <c r="H16" s="403" t="s">
        <v>597</v>
      </c>
      <c r="I16" s="359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</row>
    <row r="17" spans="1:26" s="147" customFormat="1" x14ac:dyDescent="0.25">
      <c r="B17" s="411" t="s">
        <v>796</v>
      </c>
      <c r="C17" s="45" t="s">
        <v>31</v>
      </c>
      <c r="D17" s="405">
        <v>40</v>
      </c>
      <c r="E17" s="410">
        <v>533.04999999999995</v>
      </c>
      <c r="F17" s="396">
        <v>9.76</v>
      </c>
      <c r="G17" s="443">
        <v>4.1151</v>
      </c>
      <c r="H17" s="403" t="s">
        <v>797</v>
      </c>
      <c r="I17" s="359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</row>
    <row r="18" spans="1:26" s="147" customFormat="1" x14ac:dyDescent="0.25">
      <c r="B18" s="411" t="s">
        <v>798</v>
      </c>
      <c r="C18" s="45" t="s">
        <v>16</v>
      </c>
      <c r="D18" s="405">
        <v>40</v>
      </c>
      <c r="E18" s="410">
        <v>529.47</v>
      </c>
      <c r="F18" s="396">
        <v>9.69</v>
      </c>
      <c r="G18" s="443">
        <v>3.9350999999999998</v>
      </c>
      <c r="H18" s="403" t="s">
        <v>799</v>
      </c>
      <c r="I18" s="359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</row>
    <row r="19" spans="1:26" s="147" customFormat="1" x14ac:dyDescent="0.25">
      <c r="B19" s="392" t="s">
        <v>594</v>
      </c>
      <c r="C19" s="45" t="s">
        <v>16</v>
      </c>
      <c r="D19" s="405">
        <v>40</v>
      </c>
      <c r="E19" s="410">
        <v>397.78</v>
      </c>
      <c r="F19" s="396">
        <v>7.28</v>
      </c>
      <c r="G19" s="443">
        <v>3.91</v>
      </c>
      <c r="H19" s="403" t="s">
        <v>595</v>
      </c>
      <c r="I19" s="359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</row>
    <row r="20" spans="1:26" s="147" customFormat="1" x14ac:dyDescent="0.25">
      <c r="B20" s="411" t="s">
        <v>592</v>
      </c>
      <c r="C20" s="45" t="s">
        <v>16</v>
      </c>
      <c r="D20" s="405">
        <v>17</v>
      </c>
      <c r="E20" s="410">
        <v>226.65</v>
      </c>
      <c r="F20" s="396">
        <v>4.1500000000000004</v>
      </c>
      <c r="G20" s="443">
        <v>4.1048999999999998</v>
      </c>
      <c r="H20" s="403" t="s">
        <v>593</v>
      </c>
      <c r="I20" s="359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</row>
    <row r="21" spans="1:26" s="147" customFormat="1" x14ac:dyDescent="0.25">
      <c r="B21" s="412" t="s">
        <v>88</v>
      </c>
      <c r="C21" s="27"/>
      <c r="D21" s="405"/>
      <c r="E21" s="413">
        <f>SUM(E16:E20)</f>
        <v>2228.58</v>
      </c>
      <c r="F21" s="415">
        <f>SUM(F16:F20)</f>
        <v>40.79</v>
      </c>
      <c r="G21" s="442"/>
      <c r="H21" s="408"/>
      <c r="I21" s="359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</row>
    <row r="22" spans="1:26" s="147" customFormat="1" x14ac:dyDescent="0.25">
      <c r="B22" s="412" t="s">
        <v>95</v>
      </c>
      <c r="C22" s="27"/>
      <c r="D22" s="405"/>
      <c r="E22" s="406"/>
      <c r="F22" s="407"/>
      <c r="G22" s="407"/>
      <c r="H22" s="408"/>
      <c r="I22" s="359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</row>
    <row r="23" spans="1:26" s="147" customFormat="1" x14ac:dyDescent="0.25">
      <c r="B23" s="412" t="s">
        <v>94</v>
      </c>
      <c r="C23" s="27"/>
      <c r="D23" s="405"/>
      <c r="E23" s="406"/>
      <c r="F23" s="407"/>
      <c r="G23" s="407"/>
      <c r="H23" s="408"/>
      <c r="I23" s="359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</row>
    <row r="24" spans="1:26" s="147" customFormat="1" x14ac:dyDescent="0.25">
      <c r="A24" s="147" t="s">
        <v>801</v>
      </c>
      <c r="B24" s="411" t="s">
        <v>801</v>
      </c>
      <c r="C24" s="45" t="s">
        <v>99</v>
      </c>
      <c r="D24" s="405">
        <v>400000</v>
      </c>
      <c r="E24" s="410">
        <v>397.99</v>
      </c>
      <c r="F24" s="414">
        <v>7.28</v>
      </c>
      <c r="G24" s="414">
        <v>3.6198999999999995</v>
      </c>
      <c r="H24" s="403" t="s">
        <v>470</v>
      </c>
      <c r="I24" s="359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</row>
    <row r="25" spans="1:26" s="147" customFormat="1" x14ac:dyDescent="0.25">
      <c r="B25" s="412" t="s">
        <v>88</v>
      </c>
      <c r="C25" s="27"/>
      <c r="D25" s="405"/>
      <c r="E25" s="415">
        <f>SUM(E24)</f>
        <v>397.99</v>
      </c>
      <c r="F25" s="415">
        <f>SUM(F24)</f>
        <v>7.28</v>
      </c>
      <c r="G25" s="407"/>
      <c r="H25" s="408"/>
      <c r="I25" s="359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</row>
    <row r="26" spans="1:26" s="147" customFormat="1" x14ac:dyDescent="0.25">
      <c r="B26" s="387" t="s">
        <v>479</v>
      </c>
      <c r="C26" s="290"/>
      <c r="D26" s="388"/>
      <c r="E26" s="104"/>
      <c r="F26" s="389"/>
      <c r="G26" s="390"/>
      <c r="H26" s="391"/>
      <c r="I26" s="359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</row>
    <row r="27" spans="1:26" s="147" customFormat="1" x14ac:dyDescent="0.25">
      <c r="B27" s="387" t="s">
        <v>802</v>
      </c>
      <c r="C27" s="138"/>
      <c r="D27" s="416"/>
      <c r="E27" s="417">
        <v>1436.37</v>
      </c>
      <c r="F27" s="418">
        <v>26.29</v>
      </c>
      <c r="G27" s="397"/>
      <c r="H27" s="419"/>
      <c r="I27" s="431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</row>
    <row r="28" spans="1:26" s="147" customFormat="1" x14ac:dyDescent="0.25">
      <c r="B28" s="387" t="s">
        <v>114</v>
      </c>
      <c r="C28" s="138"/>
      <c r="D28" s="416"/>
      <c r="E28" s="417">
        <v>8.67</v>
      </c>
      <c r="F28" s="418">
        <v>0.16</v>
      </c>
      <c r="G28" s="397"/>
      <c r="H28" s="419"/>
      <c r="I28" s="431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</row>
    <row r="29" spans="1:26" s="147" customFormat="1" x14ac:dyDescent="0.25">
      <c r="B29" s="420" t="s">
        <v>115</v>
      </c>
      <c r="C29" s="421"/>
      <c r="D29" s="422"/>
      <c r="E29" s="423">
        <f>+E27+E28+E13+E21+E25</f>
        <v>5463.7999999999993</v>
      </c>
      <c r="F29" s="423">
        <f>+F27+F28+F13+F21+F25</f>
        <v>100</v>
      </c>
      <c r="G29" s="424"/>
      <c r="H29" s="425"/>
      <c r="I29" s="359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</row>
    <row r="30" spans="1:26" s="147" customFormat="1" x14ac:dyDescent="0.25">
      <c r="B30" s="392" t="s">
        <v>222</v>
      </c>
      <c r="C30" s="139"/>
      <c r="D30" s="140"/>
      <c r="E30" s="426"/>
      <c r="F30" s="427"/>
      <c r="G30" s="427"/>
      <c r="H30" s="428"/>
      <c r="I30" s="359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</row>
    <row r="31" spans="1:26" s="147" customFormat="1" x14ac:dyDescent="0.25">
      <c r="B31" s="429" t="s">
        <v>117</v>
      </c>
      <c r="C31" s="332"/>
      <c r="D31" s="332"/>
      <c r="E31" s="332"/>
      <c r="F31" s="332"/>
      <c r="G31" s="332"/>
      <c r="H31" s="430"/>
      <c r="I31" s="431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</row>
    <row r="32" spans="1:26" s="147" customFormat="1" x14ac:dyDescent="0.25">
      <c r="A32" s="432" t="s">
        <v>118</v>
      </c>
      <c r="B32" s="432" t="s">
        <v>118</v>
      </c>
      <c r="C32" s="89"/>
      <c r="D32" s="89"/>
      <c r="E32" s="89"/>
      <c r="F32" s="89"/>
      <c r="G32" s="89"/>
      <c r="H32" s="433"/>
      <c r="I32" s="431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</row>
    <row r="33" spans="1:26" s="147" customFormat="1" x14ac:dyDescent="0.25">
      <c r="A33" s="429" t="s">
        <v>119</v>
      </c>
      <c r="B33" s="332"/>
      <c r="C33" s="332"/>
      <c r="D33" s="332"/>
      <c r="E33" s="332"/>
      <c r="F33" s="430"/>
      <c r="G33" s="433"/>
      <c r="H33" s="433"/>
      <c r="I33" s="431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</row>
    <row r="34" spans="1:26" x14ac:dyDescent="0.25">
      <c r="E34" s="444"/>
    </row>
    <row r="35" spans="1:26" x14ac:dyDescent="0.25">
      <c r="E35" s="444"/>
    </row>
    <row r="36" spans="1:26" x14ac:dyDescent="0.25">
      <c r="E36" s="444"/>
    </row>
    <row r="37" spans="1:26" x14ac:dyDescent="0.25">
      <c r="E37" s="444"/>
    </row>
  </sheetData>
  <mergeCells count="2">
    <mergeCell ref="B31:H31"/>
    <mergeCell ref="A33:F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CAAB7-5919-4304-9C83-8E12142183D3}">
  <dimension ref="A1:Z42"/>
  <sheetViews>
    <sheetView topLeftCell="B1" zoomScale="85" zoomScaleNormal="85" workbookViewId="0">
      <selection activeCell="B10" sqref="B10"/>
    </sheetView>
  </sheetViews>
  <sheetFormatPr defaultRowHeight="15" x14ac:dyDescent="0.25"/>
  <cols>
    <col min="1" max="1" width="6.7109375" style="360" hidden="1" customWidth="1"/>
    <col min="2" max="2" width="119.140625" style="360" bestFit="1" customWidth="1"/>
    <col min="3" max="3" width="12.42578125" style="360" bestFit="1" customWidth="1"/>
    <col min="4" max="4" width="11.42578125" style="434" bestFit="1" customWidth="1"/>
    <col min="5" max="5" width="17.85546875" style="360" bestFit="1" customWidth="1"/>
    <col min="6" max="6" width="9.28515625" style="360" bestFit="1" customWidth="1"/>
    <col min="7" max="7" width="9.28515625" style="360" customWidth="1"/>
    <col min="8" max="8" width="17.42578125" style="360" bestFit="1" customWidth="1"/>
    <col min="9" max="9" width="39.5703125" style="359" bestFit="1" customWidth="1"/>
    <col min="10" max="256" width="9.140625" style="360"/>
    <col min="257" max="257" width="0" style="360" hidden="1" customWidth="1"/>
    <col min="258" max="258" width="119.140625" style="360" bestFit="1" customWidth="1"/>
    <col min="259" max="259" width="12.42578125" style="360" bestFit="1" customWidth="1"/>
    <col min="260" max="260" width="11.42578125" style="360" bestFit="1" customWidth="1"/>
    <col min="261" max="261" width="17.85546875" style="360" bestFit="1" customWidth="1"/>
    <col min="262" max="262" width="9.28515625" style="360" bestFit="1" customWidth="1"/>
    <col min="263" max="263" width="9.28515625" style="360" customWidth="1"/>
    <col min="264" max="264" width="17.42578125" style="360" bestFit="1" customWidth="1"/>
    <col min="265" max="265" width="39.5703125" style="360" bestFit="1" customWidth="1"/>
    <col min="266" max="512" width="9.140625" style="360"/>
    <col min="513" max="513" width="0" style="360" hidden="1" customWidth="1"/>
    <col min="514" max="514" width="119.140625" style="360" bestFit="1" customWidth="1"/>
    <col min="515" max="515" width="12.42578125" style="360" bestFit="1" customWidth="1"/>
    <col min="516" max="516" width="11.42578125" style="360" bestFit="1" customWidth="1"/>
    <col min="517" max="517" width="17.85546875" style="360" bestFit="1" customWidth="1"/>
    <col min="518" max="518" width="9.28515625" style="360" bestFit="1" customWidth="1"/>
    <col min="519" max="519" width="9.28515625" style="360" customWidth="1"/>
    <col min="520" max="520" width="17.42578125" style="360" bestFit="1" customWidth="1"/>
    <col min="521" max="521" width="39.5703125" style="360" bestFit="1" customWidth="1"/>
    <col min="522" max="768" width="9.140625" style="360"/>
    <col min="769" max="769" width="0" style="360" hidden="1" customWidth="1"/>
    <col min="770" max="770" width="119.140625" style="360" bestFit="1" customWidth="1"/>
    <col min="771" max="771" width="12.42578125" style="360" bestFit="1" customWidth="1"/>
    <col min="772" max="772" width="11.42578125" style="360" bestFit="1" customWidth="1"/>
    <col min="773" max="773" width="17.85546875" style="360" bestFit="1" customWidth="1"/>
    <col min="774" max="774" width="9.28515625" style="360" bestFit="1" customWidth="1"/>
    <col min="775" max="775" width="9.28515625" style="360" customWidth="1"/>
    <col min="776" max="776" width="17.42578125" style="360" bestFit="1" customWidth="1"/>
    <col min="777" max="777" width="39.5703125" style="360" bestFit="1" customWidth="1"/>
    <col min="778" max="1024" width="9.140625" style="360"/>
    <col min="1025" max="1025" width="0" style="360" hidden="1" customWidth="1"/>
    <col min="1026" max="1026" width="119.140625" style="360" bestFit="1" customWidth="1"/>
    <col min="1027" max="1027" width="12.42578125" style="360" bestFit="1" customWidth="1"/>
    <col min="1028" max="1028" width="11.42578125" style="360" bestFit="1" customWidth="1"/>
    <col min="1029" max="1029" width="17.85546875" style="360" bestFit="1" customWidth="1"/>
    <col min="1030" max="1030" width="9.28515625" style="360" bestFit="1" customWidth="1"/>
    <col min="1031" max="1031" width="9.28515625" style="360" customWidth="1"/>
    <col min="1032" max="1032" width="17.42578125" style="360" bestFit="1" customWidth="1"/>
    <col min="1033" max="1033" width="39.5703125" style="360" bestFit="1" customWidth="1"/>
    <col min="1034" max="1280" width="9.140625" style="360"/>
    <col min="1281" max="1281" width="0" style="360" hidden="1" customWidth="1"/>
    <col min="1282" max="1282" width="119.140625" style="360" bestFit="1" customWidth="1"/>
    <col min="1283" max="1283" width="12.42578125" style="360" bestFit="1" customWidth="1"/>
    <col min="1284" max="1284" width="11.42578125" style="360" bestFit="1" customWidth="1"/>
    <col min="1285" max="1285" width="17.85546875" style="360" bestFit="1" customWidth="1"/>
    <col min="1286" max="1286" width="9.28515625" style="360" bestFit="1" customWidth="1"/>
    <col min="1287" max="1287" width="9.28515625" style="360" customWidth="1"/>
    <col min="1288" max="1288" width="17.42578125" style="360" bestFit="1" customWidth="1"/>
    <col min="1289" max="1289" width="39.5703125" style="360" bestFit="1" customWidth="1"/>
    <col min="1290" max="1536" width="9.140625" style="360"/>
    <col min="1537" max="1537" width="0" style="360" hidden="1" customWidth="1"/>
    <col min="1538" max="1538" width="119.140625" style="360" bestFit="1" customWidth="1"/>
    <col min="1539" max="1539" width="12.42578125" style="360" bestFit="1" customWidth="1"/>
    <col min="1540" max="1540" width="11.42578125" style="360" bestFit="1" customWidth="1"/>
    <col min="1541" max="1541" width="17.85546875" style="360" bestFit="1" customWidth="1"/>
    <col min="1542" max="1542" width="9.28515625" style="360" bestFit="1" customWidth="1"/>
    <col min="1543" max="1543" width="9.28515625" style="360" customWidth="1"/>
    <col min="1544" max="1544" width="17.42578125" style="360" bestFit="1" customWidth="1"/>
    <col min="1545" max="1545" width="39.5703125" style="360" bestFit="1" customWidth="1"/>
    <col min="1546" max="1792" width="9.140625" style="360"/>
    <col min="1793" max="1793" width="0" style="360" hidden="1" customWidth="1"/>
    <col min="1794" max="1794" width="119.140625" style="360" bestFit="1" customWidth="1"/>
    <col min="1795" max="1795" width="12.42578125" style="360" bestFit="1" customWidth="1"/>
    <col min="1796" max="1796" width="11.42578125" style="360" bestFit="1" customWidth="1"/>
    <col min="1797" max="1797" width="17.85546875" style="360" bestFit="1" customWidth="1"/>
    <col min="1798" max="1798" width="9.28515625" style="360" bestFit="1" customWidth="1"/>
    <col min="1799" max="1799" width="9.28515625" style="360" customWidth="1"/>
    <col min="1800" max="1800" width="17.42578125" style="360" bestFit="1" customWidth="1"/>
    <col min="1801" max="1801" width="39.5703125" style="360" bestFit="1" customWidth="1"/>
    <col min="1802" max="2048" width="9.140625" style="360"/>
    <col min="2049" max="2049" width="0" style="360" hidden="1" customWidth="1"/>
    <col min="2050" max="2050" width="119.140625" style="360" bestFit="1" customWidth="1"/>
    <col min="2051" max="2051" width="12.42578125" style="360" bestFit="1" customWidth="1"/>
    <col min="2052" max="2052" width="11.42578125" style="360" bestFit="1" customWidth="1"/>
    <col min="2053" max="2053" width="17.85546875" style="360" bestFit="1" customWidth="1"/>
    <col min="2054" max="2054" width="9.28515625" style="360" bestFit="1" customWidth="1"/>
    <col min="2055" max="2055" width="9.28515625" style="360" customWidth="1"/>
    <col min="2056" max="2056" width="17.42578125" style="360" bestFit="1" customWidth="1"/>
    <col min="2057" max="2057" width="39.5703125" style="360" bestFit="1" customWidth="1"/>
    <col min="2058" max="2304" width="9.140625" style="360"/>
    <col min="2305" max="2305" width="0" style="360" hidden="1" customWidth="1"/>
    <col min="2306" max="2306" width="119.140625" style="360" bestFit="1" customWidth="1"/>
    <col min="2307" max="2307" width="12.42578125" style="360" bestFit="1" customWidth="1"/>
    <col min="2308" max="2308" width="11.42578125" style="360" bestFit="1" customWidth="1"/>
    <col min="2309" max="2309" width="17.85546875" style="360" bestFit="1" customWidth="1"/>
    <col min="2310" max="2310" width="9.28515625" style="360" bestFit="1" customWidth="1"/>
    <col min="2311" max="2311" width="9.28515625" style="360" customWidth="1"/>
    <col min="2312" max="2312" width="17.42578125" style="360" bestFit="1" customWidth="1"/>
    <col min="2313" max="2313" width="39.5703125" style="360" bestFit="1" customWidth="1"/>
    <col min="2314" max="2560" width="9.140625" style="360"/>
    <col min="2561" max="2561" width="0" style="360" hidden="1" customWidth="1"/>
    <col min="2562" max="2562" width="119.140625" style="360" bestFit="1" customWidth="1"/>
    <col min="2563" max="2563" width="12.42578125" style="360" bestFit="1" customWidth="1"/>
    <col min="2564" max="2564" width="11.42578125" style="360" bestFit="1" customWidth="1"/>
    <col min="2565" max="2565" width="17.85546875" style="360" bestFit="1" customWidth="1"/>
    <col min="2566" max="2566" width="9.28515625" style="360" bestFit="1" customWidth="1"/>
    <col min="2567" max="2567" width="9.28515625" style="360" customWidth="1"/>
    <col min="2568" max="2568" width="17.42578125" style="360" bestFit="1" customWidth="1"/>
    <col min="2569" max="2569" width="39.5703125" style="360" bestFit="1" customWidth="1"/>
    <col min="2570" max="2816" width="9.140625" style="360"/>
    <col min="2817" max="2817" width="0" style="360" hidden="1" customWidth="1"/>
    <col min="2818" max="2818" width="119.140625" style="360" bestFit="1" customWidth="1"/>
    <col min="2819" max="2819" width="12.42578125" style="360" bestFit="1" customWidth="1"/>
    <col min="2820" max="2820" width="11.42578125" style="360" bestFit="1" customWidth="1"/>
    <col min="2821" max="2821" width="17.85546875" style="360" bestFit="1" customWidth="1"/>
    <col min="2822" max="2822" width="9.28515625" style="360" bestFit="1" customWidth="1"/>
    <col min="2823" max="2823" width="9.28515625" style="360" customWidth="1"/>
    <col min="2824" max="2824" width="17.42578125" style="360" bestFit="1" customWidth="1"/>
    <col min="2825" max="2825" width="39.5703125" style="360" bestFit="1" customWidth="1"/>
    <col min="2826" max="3072" width="9.140625" style="360"/>
    <col min="3073" max="3073" width="0" style="360" hidden="1" customWidth="1"/>
    <col min="3074" max="3074" width="119.140625" style="360" bestFit="1" customWidth="1"/>
    <col min="3075" max="3075" width="12.42578125" style="360" bestFit="1" customWidth="1"/>
    <col min="3076" max="3076" width="11.42578125" style="360" bestFit="1" customWidth="1"/>
    <col min="3077" max="3077" width="17.85546875" style="360" bestFit="1" customWidth="1"/>
    <col min="3078" max="3078" width="9.28515625" style="360" bestFit="1" customWidth="1"/>
    <col min="3079" max="3079" width="9.28515625" style="360" customWidth="1"/>
    <col min="3080" max="3080" width="17.42578125" style="360" bestFit="1" customWidth="1"/>
    <col min="3081" max="3081" width="39.5703125" style="360" bestFit="1" customWidth="1"/>
    <col min="3082" max="3328" width="9.140625" style="360"/>
    <col min="3329" max="3329" width="0" style="360" hidden="1" customWidth="1"/>
    <col min="3330" max="3330" width="119.140625" style="360" bestFit="1" customWidth="1"/>
    <col min="3331" max="3331" width="12.42578125" style="360" bestFit="1" customWidth="1"/>
    <col min="3332" max="3332" width="11.42578125" style="360" bestFit="1" customWidth="1"/>
    <col min="3333" max="3333" width="17.85546875" style="360" bestFit="1" customWidth="1"/>
    <col min="3334" max="3334" width="9.28515625" style="360" bestFit="1" customWidth="1"/>
    <col min="3335" max="3335" width="9.28515625" style="360" customWidth="1"/>
    <col min="3336" max="3336" width="17.42578125" style="360" bestFit="1" customWidth="1"/>
    <col min="3337" max="3337" width="39.5703125" style="360" bestFit="1" customWidth="1"/>
    <col min="3338" max="3584" width="9.140625" style="360"/>
    <col min="3585" max="3585" width="0" style="360" hidden="1" customWidth="1"/>
    <col min="3586" max="3586" width="119.140625" style="360" bestFit="1" customWidth="1"/>
    <col min="3587" max="3587" width="12.42578125" style="360" bestFit="1" customWidth="1"/>
    <col min="3588" max="3588" width="11.42578125" style="360" bestFit="1" customWidth="1"/>
    <col min="3589" max="3589" width="17.85546875" style="360" bestFit="1" customWidth="1"/>
    <col min="3590" max="3590" width="9.28515625" style="360" bestFit="1" customWidth="1"/>
    <col min="3591" max="3591" width="9.28515625" style="360" customWidth="1"/>
    <col min="3592" max="3592" width="17.42578125" style="360" bestFit="1" customWidth="1"/>
    <col min="3593" max="3593" width="39.5703125" style="360" bestFit="1" customWidth="1"/>
    <col min="3594" max="3840" width="9.140625" style="360"/>
    <col min="3841" max="3841" width="0" style="360" hidden="1" customWidth="1"/>
    <col min="3842" max="3842" width="119.140625" style="360" bestFit="1" customWidth="1"/>
    <col min="3843" max="3843" width="12.42578125" style="360" bestFit="1" customWidth="1"/>
    <col min="3844" max="3844" width="11.42578125" style="360" bestFit="1" customWidth="1"/>
    <col min="3845" max="3845" width="17.85546875" style="360" bestFit="1" customWidth="1"/>
    <col min="3846" max="3846" width="9.28515625" style="360" bestFit="1" customWidth="1"/>
    <col min="3847" max="3847" width="9.28515625" style="360" customWidth="1"/>
    <col min="3848" max="3848" width="17.42578125" style="360" bestFit="1" customWidth="1"/>
    <col min="3849" max="3849" width="39.5703125" style="360" bestFit="1" customWidth="1"/>
    <col min="3850" max="4096" width="9.140625" style="360"/>
    <col min="4097" max="4097" width="0" style="360" hidden="1" customWidth="1"/>
    <col min="4098" max="4098" width="119.140625" style="360" bestFit="1" customWidth="1"/>
    <col min="4099" max="4099" width="12.42578125" style="360" bestFit="1" customWidth="1"/>
    <col min="4100" max="4100" width="11.42578125" style="360" bestFit="1" customWidth="1"/>
    <col min="4101" max="4101" width="17.85546875" style="360" bestFit="1" customWidth="1"/>
    <col min="4102" max="4102" width="9.28515625" style="360" bestFit="1" customWidth="1"/>
    <col min="4103" max="4103" width="9.28515625" style="360" customWidth="1"/>
    <col min="4104" max="4104" width="17.42578125" style="360" bestFit="1" customWidth="1"/>
    <col min="4105" max="4105" width="39.5703125" style="360" bestFit="1" customWidth="1"/>
    <col min="4106" max="4352" width="9.140625" style="360"/>
    <col min="4353" max="4353" width="0" style="360" hidden="1" customWidth="1"/>
    <col min="4354" max="4354" width="119.140625" style="360" bestFit="1" customWidth="1"/>
    <col min="4355" max="4355" width="12.42578125" style="360" bestFit="1" customWidth="1"/>
    <col min="4356" max="4356" width="11.42578125" style="360" bestFit="1" customWidth="1"/>
    <col min="4357" max="4357" width="17.85546875" style="360" bestFit="1" customWidth="1"/>
    <col min="4358" max="4358" width="9.28515625" style="360" bestFit="1" customWidth="1"/>
    <col min="4359" max="4359" width="9.28515625" style="360" customWidth="1"/>
    <col min="4360" max="4360" width="17.42578125" style="360" bestFit="1" customWidth="1"/>
    <col min="4361" max="4361" width="39.5703125" style="360" bestFit="1" customWidth="1"/>
    <col min="4362" max="4608" width="9.140625" style="360"/>
    <col min="4609" max="4609" width="0" style="360" hidden="1" customWidth="1"/>
    <col min="4610" max="4610" width="119.140625" style="360" bestFit="1" customWidth="1"/>
    <col min="4611" max="4611" width="12.42578125" style="360" bestFit="1" customWidth="1"/>
    <col min="4612" max="4612" width="11.42578125" style="360" bestFit="1" customWidth="1"/>
    <col min="4613" max="4613" width="17.85546875" style="360" bestFit="1" customWidth="1"/>
    <col min="4614" max="4614" width="9.28515625" style="360" bestFit="1" customWidth="1"/>
    <col min="4615" max="4615" width="9.28515625" style="360" customWidth="1"/>
    <col min="4616" max="4616" width="17.42578125" style="360" bestFit="1" customWidth="1"/>
    <col min="4617" max="4617" width="39.5703125" style="360" bestFit="1" customWidth="1"/>
    <col min="4618" max="4864" width="9.140625" style="360"/>
    <col min="4865" max="4865" width="0" style="360" hidden="1" customWidth="1"/>
    <col min="4866" max="4866" width="119.140625" style="360" bestFit="1" customWidth="1"/>
    <col min="4867" max="4867" width="12.42578125" style="360" bestFit="1" customWidth="1"/>
    <col min="4868" max="4868" width="11.42578125" style="360" bestFit="1" customWidth="1"/>
    <col min="4869" max="4869" width="17.85546875" style="360" bestFit="1" customWidth="1"/>
    <col min="4870" max="4870" width="9.28515625" style="360" bestFit="1" customWidth="1"/>
    <col min="4871" max="4871" width="9.28515625" style="360" customWidth="1"/>
    <col min="4872" max="4872" width="17.42578125" style="360" bestFit="1" customWidth="1"/>
    <col min="4873" max="4873" width="39.5703125" style="360" bestFit="1" customWidth="1"/>
    <col min="4874" max="5120" width="9.140625" style="360"/>
    <col min="5121" max="5121" width="0" style="360" hidden="1" customWidth="1"/>
    <col min="5122" max="5122" width="119.140625" style="360" bestFit="1" customWidth="1"/>
    <col min="5123" max="5123" width="12.42578125" style="360" bestFit="1" customWidth="1"/>
    <col min="5124" max="5124" width="11.42578125" style="360" bestFit="1" customWidth="1"/>
    <col min="5125" max="5125" width="17.85546875" style="360" bestFit="1" customWidth="1"/>
    <col min="5126" max="5126" width="9.28515625" style="360" bestFit="1" customWidth="1"/>
    <col min="5127" max="5127" width="9.28515625" style="360" customWidth="1"/>
    <col min="5128" max="5128" width="17.42578125" style="360" bestFit="1" customWidth="1"/>
    <col min="5129" max="5129" width="39.5703125" style="360" bestFit="1" customWidth="1"/>
    <col min="5130" max="5376" width="9.140625" style="360"/>
    <col min="5377" max="5377" width="0" style="360" hidden="1" customWidth="1"/>
    <col min="5378" max="5378" width="119.140625" style="360" bestFit="1" customWidth="1"/>
    <col min="5379" max="5379" width="12.42578125" style="360" bestFit="1" customWidth="1"/>
    <col min="5380" max="5380" width="11.42578125" style="360" bestFit="1" customWidth="1"/>
    <col min="5381" max="5381" width="17.85546875" style="360" bestFit="1" customWidth="1"/>
    <col min="5382" max="5382" width="9.28515625" style="360" bestFit="1" customWidth="1"/>
    <col min="5383" max="5383" width="9.28515625" style="360" customWidth="1"/>
    <col min="5384" max="5384" width="17.42578125" style="360" bestFit="1" customWidth="1"/>
    <col min="5385" max="5385" width="39.5703125" style="360" bestFit="1" customWidth="1"/>
    <col min="5386" max="5632" width="9.140625" style="360"/>
    <col min="5633" max="5633" width="0" style="360" hidden="1" customWidth="1"/>
    <col min="5634" max="5634" width="119.140625" style="360" bestFit="1" customWidth="1"/>
    <col min="5635" max="5635" width="12.42578125" style="360" bestFit="1" customWidth="1"/>
    <col min="5636" max="5636" width="11.42578125" style="360" bestFit="1" customWidth="1"/>
    <col min="5637" max="5637" width="17.85546875" style="360" bestFit="1" customWidth="1"/>
    <col min="5638" max="5638" width="9.28515625" style="360" bestFit="1" customWidth="1"/>
    <col min="5639" max="5639" width="9.28515625" style="360" customWidth="1"/>
    <col min="5640" max="5640" width="17.42578125" style="360" bestFit="1" customWidth="1"/>
    <col min="5641" max="5641" width="39.5703125" style="360" bestFit="1" customWidth="1"/>
    <col min="5642" max="5888" width="9.140625" style="360"/>
    <col min="5889" max="5889" width="0" style="360" hidden="1" customWidth="1"/>
    <col min="5890" max="5890" width="119.140625" style="360" bestFit="1" customWidth="1"/>
    <col min="5891" max="5891" width="12.42578125" style="360" bestFit="1" customWidth="1"/>
    <col min="5892" max="5892" width="11.42578125" style="360" bestFit="1" customWidth="1"/>
    <col min="5893" max="5893" width="17.85546875" style="360" bestFit="1" customWidth="1"/>
    <col min="5894" max="5894" width="9.28515625" style="360" bestFit="1" customWidth="1"/>
    <col min="5895" max="5895" width="9.28515625" style="360" customWidth="1"/>
    <col min="5896" max="5896" width="17.42578125" style="360" bestFit="1" customWidth="1"/>
    <col min="5897" max="5897" width="39.5703125" style="360" bestFit="1" customWidth="1"/>
    <col min="5898" max="6144" width="9.140625" style="360"/>
    <col min="6145" max="6145" width="0" style="360" hidden="1" customWidth="1"/>
    <col min="6146" max="6146" width="119.140625" style="360" bestFit="1" customWidth="1"/>
    <col min="6147" max="6147" width="12.42578125" style="360" bestFit="1" customWidth="1"/>
    <col min="6148" max="6148" width="11.42578125" style="360" bestFit="1" customWidth="1"/>
    <col min="6149" max="6149" width="17.85546875" style="360" bestFit="1" customWidth="1"/>
    <col min="6150" max="6150" width="9.28515625" style="360" bestFit="1" customWidth="1"/>
    <col min="6151" max="6151" width="9.28515625" style="360" customWidth="1"/>
    <col min="6152" max="6152" width="17.42578125" style="360" bestFit="1" customWidth="1"/>
    <col min="6153" max="6153" width="39.5703125" style="360" bestFit="1" customWidth="1"/>
    <col min="6154" max="6400" width="9.140625" style="360"/>
    <col min="6401" max="6401" width="0" style="360" hidden="1" customWidth="1"/>
    <col min="6402" max="6402" width="119.140625" style="360" bestFit="1" customWidth="1"/>
    <col min="6403" max="6403" width="12.42578125" style="360" bestFit="1" customWidth="1"/>
    <col min="6404" max="6404" width="11.42578125" style="360" bestFit="1" customWidth="1"/>
    <col min="6405" max="6405" width="17.85546875" style="360" bestFit="1" customWidth="1"/>
    <col min="6406" max="6406" width="9.28515625" style="360" bestFit="1" customWidth="1"/>
    <col min="6407" max="6407" width="9.28515625" style="360" customWidth="1"/>
    <col min="6408" max="6408" width="17.42578125" style="360" bestFit="1" customWidth="1"/>
    <col min="6409" max="6409" width="39.5703125" style="360" bestFit="1" customWidth="1"/>
    <col min="6410" max="6656" width="9.140625" style="360"/>
    <col min="6657" max="6657" width="0" style="360" hidden="1" customWidth="1"/>
    <col min="6658" max="6658" width="119.140625" style="360" bestFit="1" customWidth="1"/>
    <col min="6659" max="6659" width="12.42578125" style="360" bestFit="1" customWidth="1"/>
    <col min="6660" max="6660" width="11.42578125" style="360" bestFit="1" customWidth="1"/>
    <col min="6661" max="6661" width="17.85546875" style="360" bestFit="1" customWidth="1"/>
    <col min="6662" max="6662" width="9.28515625" style="360" bestFit="1" customWidth="1"/>
    <col min="6663" max="6663" width="9.28515625" style="360" customWidth="1"/>
    <col min="6664" max="6664" width="17.42578125" style="360" bestFit="1" customWidth="1"/>
    <col min="6665" max="6665" width="39.5703125" style="360" bestFit="1" customWidth="1"/>
    <col min="6666" max="6912" width="9.140625" style="360"/>
    <col min="6913" max="6913" width="0" style="360" hidden="1" customWidth="1"/>
    <col min="6914" max="6914" width="119.140625" style="360" bestFit="1" customWidth="1"/>
    <col min="6915" max="6915" width="12.42578125" style="360" bestFit="1" customWidth="1"/>
    <col min="6916" max="6916" width="11.42578125" style="360" bestFit="1" customWidth="1"/>
    <col min="6917" max="6917" width="17.85546875" style="360" bestFit="1" customWidth="1"/>
    <col min="6918" max="6918" width="9.28515625" style="360" bestFit="1" customWidth="1"/>
    <col min="6919" max="6919" width="9.28515625" style="360" customWidth="1"/>
    <col min="6920" max="6920" width="17.42578125" style="360" bestFit="1" customWidth="1"/>
    <col min="6921" max="6921" width="39.5703125" style="360" bestFit="1" customWidth="1"/>
    <col min="6922" max="7168" width="9.140625" style="360"/>
    <col min="7169" max="7169" width="0" style="360" hidden="1" customWidth="1"/>
    <col min="7170" max="7170" width="119.140625" style="360" bestFit="1" customWidth="1"/>
    <col min="7171" max="7171" width="12.42578125" style="360" bestFit="1" customWidth="1"/>
    <col min="7172" max="7172" width="11.42578125" style="360" bestFit="1" customWidth="1"/>
    <col min="7173" max="7173" width="17.85546875" style="360" bestFit="1" customWidth="1"/>
    <col min="7174" max="7174" width="9.28515625" style="360" bestFit="1" customWidth="1"/>
    <col min="7175" max="7175" width="9.28515625" style="360" customWidth="1"/>
    <col min="7176" max="7176" width="17.42578125" style="360" bestFit="1" customWidth="1"/>
    <col min="7177" max="7177" width="39.5703125" style="360" bestFit="1" customWidth="1"/>
    <col min="7178" max="7424" width="9.140625" style="360"/>
    <col min="7425" max="7425" width="0" style="360" hidden="1" customWidth="1"/>
    <col min="7426" max="7426" width="119.140625" style="360" bestFit="1" customWidth="1"/>
    <col min="7427" max="7427" width="12.42578125" style="360" bestFit="1" customWidth="1"/>
    <col min="7428" max="7428" width="11.42578125" style="360" bestFit="1" customWidth="1"/>
    <col min="7429" max="7429" width="17.85546875" style="360" bestFit="1" customWidth="1"/>
    <col min="7430" max="7430" width="9.28515625" style="360" bestFit="1" customWidth="1"/>
    <col min="7431" max="7431" width="9.28515625" style="360" customWidth="1"/>
    <col min="7432" max="7432" width="17.42578125" style="360" bestFit="1" customWidth="1"/>
    <col min="7433" max="7433" width="39.5703125" style="360" bestFit="1" customWidth="1"/>
    <col min="7434" max="7680" width="9.140625" style="360"/>
    <col min="7681" max="7681" width="0" style="360" hidden="1" customWidth="1"/>
    <col min="7682" max="7682" width="119.140625" style="360" bestFit="1" customWidth="1"/>
    <col min="7683" max="7683" width="12.42578125" style="360" bestFit="1" customWidth="1"/>
    <col min="7684" max="7684" width="11.42578125" style="360" bestFit="1" customWidth="1"/>
    <col min="7685" max="7685" width="17.85546875" style="360" bestFit="1" customWidth="1"/>
    <col min="7686" max="7686" width="9.28515625" style="360" bestFit="1" customWidth="1"/>
    <col min="7687" max="7687" width="9.28515625" style="360" customWidth="1"/>
    <col min="7688" max="7688" width="17.42578125" style="360" bestFit="1" customWidth="1"/>
    <col min="7689" max="7689" width="39.5703125" style="360" bestFit="1" customWidth="1"/>
    <col min="7690" max="7936" width="9.140625" style="360"/>
    <col min="7937" max="7937" width="0" style="360" hidden="1" customWidth="1"/>
    <col min="7938" max="7938" width="119.140625" style="360" bestFit="1" customWidth="1"/>
    <col min="7939" max="7939" width="12.42578125" style="360" bestFit="1" customWidth="1"/>
    <col min="7940" max="7940" width="11.42578125" style="360" bestFit="1" customWidth="1"/>
    <col min="7941" max="7941" width="17.85546875" style="360" bestFit="1" customWidth="1"/>
    <col min="7942" max="7942" width="9.28515625" style="360" bestFit="1" customWidth="1"/>
    <col min="7943" max="7943" width="9.28515625" style="360" customWidth="1"/>
    <col min="7944" max="7944" width="17.42578125" style="360" bestFit="1" customWidth="1"/>
    <col min="7945" max="7945" width="39.5703125" style="360" bestFit="1" customWidth="1"/>
    <col min="7946" max="8192" width="9.140625" style="360"/>
    <col min="8193" max="8193" width="0" style="360" hidden="1" customWidth="1"/>
    <col min="8194" max="8194" width="119.140625" style="360" bestFit="1" customWidth="1"/>
    <col min="8195" max="8195" width="12.42578125" style="360" bestFit="1" customWidth="1"/>
    <col min="8196" max="8196" width="11.42578125" style="360" bestFit="1" customWidth="1"/>
    <col min="8197" max="8197" width="17.85546875" style="360" bestFit="1" customWidth="1"/>
    <col min="8198" max="8198" width="9.28515625" style="360" bestFit="1" customWidth="1"/>
    <col min="8199" max="8199" width="9.28515625" style="360" customWidth="1"/>
    <col min="8200" max="8200" width="17.42578125" style="360" bestFit="1" customWidth="1"/>
    <col min="8201" max="8201" width="39.5703125" style="360" bestFit="1" customWidth="1"/>
    <col min="8202" max="8448" width="9.140625" style="360"/>
    <col min="8449" max="8449" width="0" style="360" hidden="1" customWidth="1"/>
    <col min="8450" max="8450" width="119.140625" style="360" bestFit="1" customWidth="1"/>
    <col min="8451" max="8451" width="12.42578125" style="360" bestFit="1" customWidth="1"/>
    <col min="8452" max="8452" width="11.42578125" style="360" bestFit="1" customWidth="1"/>
    <col min="8453" max="8453" width="17.85546875" style="360" bestFit="1" customWidth="1"/>
    <col min="8454" max="8454" width="9.28515625" style="360" bestFit="1" customWidth="1"/>
    <col min="8455" max="8455" width="9.28515625" style="360" customWidth="1"/>
    <col min="8456" max="8456" width="17.42578125" style="360" bestFit="1" customWidth="1"/>
    <col min="8457" max="8457" width="39.5703125" style="360" bestFit="1" customWidth="1"/>
    <col min="8458" max="8704" width="9.140625" style="360"/>
    <col min="8705" max="8705" width="0" style="360" hidden="1" customWidth="1"/>
    <col min="8706" max="8706" width="119.140625" style="360" bestFit="1" customWidth="1"/>
    <col min="8707" max="8707" width="12.42578125" style="360" bestFit="1" customWidth="1"/>
    <col min="8708" max="8708" width="11.42578125" style="360" bestFit="1" customWidth="1"/>
    <col min="8709" max="8709" width="17.85546875" style="360" bestFit="1" customWidth="1"/>
    <col min="8710" max="8710" width="9.28515625" style="360" bestFit="1" customWidth="1"/>
    <col min="8711" max="8711" width="9.28515625" style="360" customWidth="1"/>
    <col min="8712" max="8712" width="17.42578125" style="360" bestFit="1" customWidth="1"/>
    <col min="8713" max="8713" width="39.5703125" style="360" bestFit="1" customWidth="1"/>
    <col min="8714" max="8960" width="9.140625" style="360"/>
    <col min="8961" max="8961" width="0" style="360" hidden="1" customWidth="1"/>
    <col min="8962" max="8962" width="119.140625" style="360" bestFit="1" customWidth="1"/>
    <col min="8963" max="8963" width="12.42578125" style="360" bestFit="1" customWidth="1"/>
    <col min="8964" max="8964" width="11.42578125" style="360" bestFit="1" customWidth="1"/>
    <col min="8965" max="8965" width="17.85546875" style="360" bestFit="1" customWidth="1"/>
    <col min="8966" max="8966" width="9.28515625" style="360" bestFit="1" customWidth="1"/>
    <col min="8967" max="8967" width="9.28515625" style="360" customWidth="1"/>
    <col min="8968" max="8968" width="17.42578125" style="360" bestFit="1" customWidth="1"/>
    <col min="8969" max="8969" width="39.5703125" style="360" bestFit="1" customWidth="1"/>
    <col min="8970" max="9216" width="9.140625" style="360"/>
    <col min="9217" max="9217" width="0" style="360" hidden="1" customWidth="1"/>
    <col min="9218" max="9218" width="119.140625" style="360" bestFit="1" customWidth="1"/>
    <col min="9219" max="9219" width="12.42578125" style="360" bestFit="1" customWidth="1"/>
    <col min="9220" max="9220" width="11.42578125" style="360" bestFit="1" customWidth="1"/>
    <col min="9221" max="9221" width="17.85546875" style="360" bestFit="1" customWidth="1"/>
    <col min="9222" max="9222" width="9.28515625" style="360" bestFit="1" customWidth="1"/>
    <col min="9223" max="9223" width="9.28515625" style="360" customWidth="1"/>
    <col min="9224" max="9224" width="17.42578125" style="360" bestFit="1" customWidth="1"/>
    <col min="9225" max="9225" width="39.5703125" style="360" bestFit="1" customWidth="1"/>
    <col min="9226" max="9472" width="9.140625" style="360"/>
    <col min="9473" max="9473" width="0" style="360" hidden="1" customWidth="1"/>
    <col min="9474" max="9474" width="119.140625" style="360" bestFit="1" customWidth="1"/>
    <col min="9475" max="9475" width="12.42578125" style="360" bestFit="1" customWidth="1"/>
    <col min="9476" max="9476" width="11.42578125" style="360" bestFit="1" customWidth="1"/>
    <col min="9477" max="9477" width="17.85546875" style="360" bestFit="1" customWidth="1"/>
    <col min="9478" max="9478" width="9.28515625" style="360" bestFit="1" customWidth="1"/>
    <col min="9479" max="9479" width="9.28515625" style="360" customWidth="1"/>
    <col min="9480" max="9480" width="17.42578125" style="360" bestFit="1" customWidth="1"/>
    <col min="9481" max="9481" width="39.5703125" style="360" bestFit="1" customWidth="1"/>
    <col min="9482" max="9728" width="9.140625" style="360"/>
    <col min="9729" max="9729" width="0" style="360" hidden="1" customWidth="1"/>
    <col min="9730" max="9730" width="119.140625" style="360" bestFit="1" customWidth="1"/>
    <col min="9731" max="9731" width="12.42578125" style="360" bestFit="1" customWidth="1"/>
    <col min="9732" max="9732" width="11.42578125" style="360" bestFit="1" customWidth="1"/>
    <col min="9733" max="9733" width="17.85546875" style="360" bestFit="1" customWidth="1"/>
    <col min="9734" max="9734" width="9.28515625" style="360" bestFit="1" customWidth="1"/>
    <col min="9735" max="9735" width="9.28515625" style="360" customWidth="1"/>
    <col min="9736" max="9736" width="17.42578125" style="360" bestFit="1" customWidth="1"/>
    <col min="9737" max="9737" width="39.5703125" style="360" bestFit="1" customWidth="1"/>
    <col min="9738" max="9984" width="9.140625" style="360"/>
    <col min="9985" max="9985" width="0" style="360" hidden="1" customWidth="1"/>
    <col min="9986" max="9986" width="119.140625" style="360" bestFit="1" customWidth="1"/>
    <col min="9987" max="9987" width="12.42578125" style="360" bestFit="1" customWidth="1"/>
    <col min="9988" max="9988" width="11.42578125" style="360" bestFit="1" customWidth="1"/>
    <col min="9989" max="9989" width="17.85546875" style="360" bestFit="1" customWidth="1"/>
    <col min="9990" max="9990" width="9.28515625" style="360" bestFit="1" customWidth="1"/>
    <col min="9991" max="9991" width="9.28515625" style="360" customWidth="1"/>
    <col min="9992" max="9992" width="17.42578125" style="360" bestFit="1" customWidth="1"/>
    <col min="9993" max="9993" width="39.5703125" style="360" bestFit="1" customWidth="1"/>
    <col min="9994" max="10240" width="9.140625" style="360"/>
    <col min="10241" max="10241" width="0" style="360" hidden="1" customWidth="1"/>
    <col min="10242" max="10242" width="119.140625" style="360" bestFit="1" customWidth="1"/>
    <col min="10243" max="10243" width="12.42578125" style="360" bestFit="1" customWidth="1"/>
    <col min="10244" max="10244" width="11.42578125" style="360" bestFit="1" customWidth="1"/>
    <col min="10245" max="10245" width="17.85546875" style="360" bestFit="1" customWidth="1"/>
    <col min="10246" max="10246" width="9.28515625" style="360" bestFit="1" customWidth="1"/>
    <col min="10247" max="10247" width="9.28515625" style="360" customWidth="1"/>
    <col min="10248" max="10248" width="17.42578125" style="360" bestFit="1" customWidth="1"/>
    <col min="10249" max="10249" width="39.5703125" style="360" bestFit="1" customWidth="1"/>
    <col min="10250" max="10496" width="9.140625" style="360"/>
    <col min="10497" max="10497" width="0" style="360" hidden="1" customWidth="1"/>
    <col min="10498" max="10498" width="119.140625" style="360" bestFit="1" customWidth="1"/>
    <col min="10499" max="10499" width="12.42578125" style="360" bestFit="1" customWidth="1"/>
    <col min="10500" max="10500" width="11.42578125" style="360" bestFit="1" customWidth="1"/>
    <col min="10501" max="10501" width="17.85546875" style="360" bestFit="1" customWidth="1"/>
    <col min="10502" max="10502" width="9.28515625" style="360" bestFit="1" customWidth="1"/>
    <col min="10503" max="10503" width="9.28515625" style="360" customWidth="1"/>
    <col min="10504" max="10504" width="17.42578125" style="360" bestFit="1" customWidth="1"/>
    <col min="10505" max="10505" width="39.5703125" style="360" bestFit="1" customWidth="1"/>
    <col min="10506" max="10752" width="9.140625" style="360"/>
    <col min="10753" max="10753" width="0" style="360" hidden="1" customWidth="1"/>
    <col min="10754" max="10754" width="119.140625" style="360" bestFit="1" customWidth="1"/>
    <col min="10755" max="10755" width="12.42578125" style="360" bestFit="1" customWidth="1"/>
    <col min="10756" max="10756" width="11.42578125" style="360" bestFit="1" customWidth="1"/>
    <col min="10757" max="10757" width="17.85546875" style="360" bestFit="1" customWidth="1"/>
    <col min="10758" max="10758" width="9.28515625" style="360" bestFit="1" customWidth="1"/>
    <col min="10759" max="10759" width="9.28515625" style="360" customWidth="1"/>
    <col min="10760" max="10760" width="17.42578125" style="360" bestFit="1" customWidth="1"/>
    <col min="10761" max="10761" width="39.5703125" style="360" bestFit="1" customWidth="1"/>
    <col min="10762" max="11008" width="9.140625" style="360"/>
    <col min="11009" max="11009" width="0" style="360" hidden="1" customWidth="1"/>
    <col min="11010" max="11010" width="119.140625" style="360" bestFit="1" customWidth="1"/>
    <col min="11011" max="11011" width="12.42578125" style="360" bestFit="1" customWidth="1"/>
    <col min="11012" max="11012" width="11.42578125" style="360" bestFit="1" customWidth="1"/>
    <col min="11013" max="11013" width="17.85546875" style="360" bestFit="1" customWidth="1"/>
    <col min="11014" max="11014" width="9.28515625" style="360" bestFit="1" customWidth="1"/>
    <col min="11015" max="11015" width="9.28515625" style="360" customWidth="1"/>
    <col min="11016" max="11016" width="17.42578125" style="360" bestFit="1" customWidth="1"/>
    <col min="11017" max="11017" width="39.5703125" style="360" bestFit="1" customWidth="1"/>
    <col min="11018" max="11264" width="9.140625" style="360"/>
    <col min="11265" max="11265" width="0" style="360" hidden="1" customWidth="1"/>
    <col min="11266" max="11266" width="119.140625" style="360" bestFit="1" customWidth="1"/>
    <col min="11267" max="11267" width="12.42578125" style="360" bestFit="1" customWidth="1"/>
    <col min="11268" max="11268" width="11.42578125" style="360" bestFit="1" customWidth="1"/>
    <col min="11269" max="11269" width="17.85546875" style="360" bestFit="1" customWidth="1"/>
    <col min="11270" max="11270" width="9.28515625" style="360" bestFit="1" customWidth="1"/>
    <col min="11271" max="11271" width="9.28515625" style="360" customWidth="1"/>
    <col min="11272" max="11272" width="17.42578125" style="360" bestFit="1" customWidth="1"/>
    <col min="11273" max="11273" width="39.5703125" style="360" bestFit="1" customWidth="1"/>
    <col min="11274" max="11520" width="9.140625" style="360"/>
    <col min="11521" max="11521" width="0" style="360" hidden="1" customWidth="1"/>
    <col min="11522" max="11522" width="119.140625" style="360" bestFit="1" customWidth="1"/>
    <col min="11523" max="11523" width="12.42578125" style="360" bestFit="1" customWidth="1"/>
    <col min="11524" max="11524" width="11.42578125" style="360" bestFit="1" customWidth="1"/>
    <col min="11525" max="11525" width="17.85546875" style="360" bestFit="1" customWidth="1"/>
    <col min="11526" max="11526" width="9.28515625" style="360" bestFit="1" customWidth="1"/>
    <col min="11527" max="11527" width="9.28515625" style="360" customWidth="1"/>
    <col min="11528" max="11528" width="17.42578125" style="360" bestFit="1" customWidth="1"/>
    <col min="11529" max="11529" width="39.5703125" style="360" bestFit="1" customWidth="1"/>
    <col min="11530" max="11776" width="9.140625" style="360"/>
    <col min="11777" max="11777" width="0" style="360" hidden="1" customWidth="1"/>
    <col min="11778" max="11778" width="119.140625" style="360" bestFit="1" customWidth="1"/>
    <col min="11779" max="11779" width="12.42578125" style="360" bestFit="1" customWidth="1"/>
    <col min="11780" max="11780" width="11.42578125" style="360" bestFit="1" customWidth="1"/>
    <col min="11781" max="11781" width="17.85546875" style="360" bestFit="1" customWidth="1"/>
    <col min="11782" max="11782" width="9.28515625" style="360" bestFit="1" customWidth="1"/>
    <col min="11783" max="11783" width="9.28515625" style="360" customWidth="1"/>
    <col min="11784" max="11784" width="17.42578125" style="360" bestFit="1" customWidth="1"/>
    <col min="11785" max="11785" width="39.5703125" style="360" bestFit="1" customWidth="1"/>
    <col min="11786" max="12032" width="9.140625" style="360"/>
    <col min="12033" max="12033" width="0" style="360" hidden="1" customWidth="1"/>
    <col min="12034" max="12034" width="119.140625" style="360" bestFit="1" customWidth="1"/>
    <col min="12035" max="12035" width="12.42578125" style="360" bestFit="1" customWidth="1"/>
    <col min="12036" max="12036" width="11.42578125" style="360" bestFit="1" customWidth="1"/>
    <col min="12037" max="12037" width="17.85546875" style="360" bestFit="1" customWidth="1"/>
    <col min="12038" max="12038" width="9.28515625" style="360" bestFit="1" customWidth="1"/>
    <col min="12039" max="12039" width="9.28515625" style="360" customWidth="1"/>
    <col min="12040" max="12040" width="17.42578125" style="360" bestFit="1" customWidth="1"/>
    <col min="12041" max="12041" width="39.5703125" style="360" bestFit="1" customWidth="1"/>
    <col min="12042" max="12288" width="9.140625" style="360"/>
    <col min="12289" max="12289" width="0" style="360" hidden="1" customWidth="1"/>
    <col min="12290" max="12290" width="119.140625" style="360" bestFit="1" customWidth="1"/>
    <col min="12291" max="12291" width="12.42578125" style="360" bestFit="1" customWidth="1"/>
    <col min="12292" max="12292" width="11.42578125" style="360" bestFit="1" customWidth="1"/>
    <col min="12293" max="12293" width="17.85546875" style="360" bestFit="1" customWidth="1"/>
    <col min="12294" max="12294" width="9.28515625" style="360" bestFit="1" customWidth="1"/>
    <col min="12295" max="12295" width="9.28515625" style="360" customWidth="1"/>
    <col min="12296" max="12296" width="17.42578125" style="360" bestFit="1" customWidth="1"/>
    <col min="12297" max="12297" width="39.5703125" style="360" bestFit="1" customWidth="1"/>
    <col min="12298" max="12544" width="9.140625" style="360"/>
    <col min="12545" max="12545" width="0" style="360" hidden="1" customWidth="1"/>
    <col min="12546" max="12546" width="119.140625" style="360" bestFit="1" customWidth="1"/>
    <col min="12547" max="12547" width="12.42578125" style="360" bestFit="1" customWidth="1"/>
    <col min="12548" max="12548" width="11.42578125" style="360" bestFit="1" customWidth="1"/>
    <col min="12549" max="12549" width="17.85546875" style="360" bestFit="1" customWidth="1"/>
    <col min="12550" max="12550" width="9.28515625" style="360" bestFit="1" customWidth="1"/>
    <col min="12551" max="12551" width="9.28515625" style="360" customWidth="1"/>
    <col min="12552" max="12552" width="17.42578125" style="360" bestFit="1" customWidth="1"/>
    <col min="12553" max="12553" width="39.5703125" style="360" bestFit="1" customWidth="1"/>
    <col min="12554" max="12800" width="9.140625" style="360"/>
    <col min="12801" max="12801" width="0" style="360" hidden="1" customWidth="1"/>
    <col min="12802" max="12802" width="119.140625" style="360" bestFit="1" customWidth="1"/>
    <col min="12803" max="12803" width="12.42578125" style="360" bestFit="1" customWidth="1"/>
    <col min="12804" max="12804" width="11.42578125" style="360" bestFit="1" customWidth="1"/>
    <col min="12805" max="12805" width="17.85546875" style="360" bestFit="1" customWidth="1"/>
    <col min="12806" max="12806" width="9.28515625" style="360" bestFit="1" customWidth="1"/>
    <col min="12807" max="12807" width="9.28515625" style="360" customWidth="1"/>
    <col min="12808" max="12808" width="17.42578125" style="360" bestFit="1" customWidth="1"/>
    <col min="12809" max="12809" width="39.5703125" style="360" bestFit="1" customWidth="1"/>
    <col min="12810" max="13056" width="9.140625" style="360"/>
    <col min="13057" max="13057" width="0" style="360" hidden="1" customWidth="1"/>
    <col min="13058" max="13058" width="119.140625" style="360" bestFit="1" customWidth="1"/>
    <col min="13059" max="13059" width="12.42578125" style="360" bestFit="1" customWidth="1"/>
    <col min="13060" max="13060" width="11.42578125" style="360" bestFit="1" customWidth="1"/>
    <col min="13061" max="13061" width="17.85546875" style="360" bestFit="1" customWidth="1"/>
    <col min="13062" max="13062" width="9.28515625" style="360" bestFit="1" customWidth="1"/>
    <col min="13063" max="13063" width="9.28515625" style="360" customWidth="1"/>
    <col min="13064" max="13064" width="17.42578125" style="360" bestFit="1" customWidth="1"/>
    <col min="13065" max="13065" width="39.5703125" style="360" bestFit="1" customWidth="1"/>
    <col min="13066" max="13312" width="9.140625" style="360"/>
    <col min="13313" max="13313" width="0" style="360" hidden="1" customWidth="1"/>
    <col min="13314" max="13314" width="119.140625" style="360" bestFit="1" customWidth="1"/>
    <col min="13315" max="13315" width="12.42578125" style="360" bestFit="1" customWidth="1"/>
    <col min="13316" max="13316" width="11.42578125" style="360" bestFit="1" customWidth="1"/>
    <col min="13317" max="13317" width="17.85546875" style="360" bestFit="1" customWidth="1"/>
    <col min="13318" max="13318" width="9.28515625" style="360" bestFit="1" customWidth="1"/>
    <col min="13319" max="13319" width="9.28515625" style="360" customWidth="1"/>
    <col min="13320" max="13320" width="17.42578125" style="360" bestFit="1" customWidth="1"/>
    <col min="13321" max="13321" width="39.5703125" style="360" bestFit="1" customWidth="1"/>
    <col min="13322" max="13568" width="9.140625" style="360"/>
    <col min="13569" max="13569" width="0" style="360" hidden="1" customWidth="1"/>
    <col min="13570" max="13570" width="119.140625" style="360" bestFit="1" customWidth="1"/>
    <col min="13571" max="13571" width="12.42578125" style="360" bestFit="1" customWidth="1"/>
    <col min="13572" max="13572" width="11.42578125" style="360" bestFit="1" customWidth="1"/>
    <col min="13573" max="13573" width="17.85546875" style="360" bestFit="1" customWidth="1"/>
    <col min="13574" max="13574" width="9.28515625" style="360" bestFit="1" customWidth="1"/>
    <col min="13575" max="13575" width="9.28515625" style="360" customWidth="1"/>
    <col min="13576" max="13576" width="17.42578125" style="360" bestFit="1" customWidth="1"/>
    <col min="13577" max="13577" width="39.5703125" style="360" bestFit="1" customWidth="1"/>
    <col min="13578" max="13824" width="9.140625" style="360"/>
    <col min="13825" max="13825" width="0" style="360" hidden="1" customWidth="1"/>
    <col min="13826" max="13826" width="119.140625" style="360" bestFit="1" customWidth="1"/>
    <col min="13827" max="13827" width="12.42578125" style="360" bestFit="1" customWidth="1"/>
    <col min="13828" max="13828" width="11.42578125" style="360" bestFit="1" customWidth="1"/>
    <col min="13829" max="13829" width="17.85546875" style="360" bestFit="1" customWidth="1"/>
    <col min="13830" max="13830" width="9.28515625" style="360" bestFit="1" customWidth="1"/>
    <col min="13831" max="13831" width="9.28515625" style="360" customWidth="1"/>
    <col min="13832" max="13832" width="17.42578125" style="360" bestFit="1" customWidth="1"/>
    <col min="13833" max="13833" width="39.5703125" style="360" bestFit="1" customWidth="1"/>
    <col min="13834" max="14080" width="9.140625" style="360"/>
    <col min="14081" max="14081" width="0" style="360" hidden="1" customWidth="1"/>
    <col min="14082" max="14082" width="119.140625" style="360" bestFit="1" customWidth="1"/>
    <col min="14083" max="14083" width="12.42578125" style="360" bestFit="1" customWidth="1"/>
    <col min="14084" max="14084" width="11.42578125" style="360" bestFit="1" customWidth="1"/>
    <col min="14085" max="14085" width="17.85546875" style="360" bestFit="1" customWidth="1"/>
    <col min="14086" max="14086" width="9.28515625" style="360" bestFit="1" customWidth="1"/>
    <col min="14087" max="14087" width="9.28515625" style="360" customWidth="1"/>
    <col min="14088" max="14088" width="17.42578125" style="360" bestFit="1" customWidth="1"/>
    <col min="14089" max="14089" width="39.5703125" style="360" bestFit="1" customWidth="1"/>
    <col min="14090" max="14336" width="9.140625" style="360"/>
    <col min="14337" max="14337" width="0" style="360" hidden="1" customWidth="1"/>
    <col min="14338" max="14338" width="119.140625" style="360" bestFit="1" customWidth="1"/>
    <col min="14339" max="14339" width="12.42578125" style="360" bestFit="1" customWidth="1"/>
    <col min="14340" max="14340" width="11.42578125" style="360" bestFit="1" customWidth="1"/>
    <col min="14341" max="14341" width="17.85546875" style="360" bestFit="1" customWidth="1"/>
    <col min="14342" max="14342" width="9.28515625" style="360" bestFit="1" customWidth="1"/>
    <col min="14343" max="14343" width="9.28515625" style="360" customWidth="1"/>
    <col min="14344" max="14344" width="17.42578125" style="360" bestFit="1" customWidth="1"/>
    <col min="14345" max="14345" width="39.5703125" style="360" bestFit="1" customWidth="1"/>
    <col min="14346" max="14592" width="9.140625" style="360"/>
    <col min="14593" max="14593" width="0" style="360" hidden="1" customWidth="1"/>
    <col min="14594" max="14594" width="119.140625" style="360" bestFit="1" customWidth="1"/>
    <col min="14595" max="14595" width="12.42578125" style="360" bestFit="1" customWidth="1"/>
    <col min="14596" max="14596" width="11.42578125" style="360" bestFit="1" customWidth="1"/>
    <col min="14597" max="14597" width="17.85546875" style="360" bestFit="1" customWidth="1"/>
    <col min="14598" max="14598" width="9.28515625" style="360" bestFit="1" customWidth="1"/>
    <col min="14599" max="14599" width="9.28515625" style="360" customWidth="1"/>
    <col min="14600" max="14600" width="17.42578125" style="360" bestFit="1" customWidth="1"/>
    <col min="14601" max="14601" width="39.5703125" style="360" bestFit="1" customWidth="1"/>
    <col min="14602" max="14848" width="9.140625" style="360"/>
    <col min="14849" max="14849" width="0" style="360" hidden="1" customWidth="1"/>
    <col min="14850" max="14850" width="119.140625" style="360" bestFit="1" customWidth="1"/>
    <col min="14851" max="14851" width="12.42578125" style="360" bestFit="1" customWidth="1"/>
    <col min="14852" max="14852" width="11.42578125" style="360" bestFit="1" customWidth="1"/>
    <col min="14853" max="14853" width="17.85546875" style="360" bestFit="1" customWidth="1"/>
    <col min="14854" max="14854" width="9.28515625" style="360" bestFit="1" customWidth="1"/>
    <col min="14855" max="14855" width="9.28515625" style="360" customWidth="1"/>
    <col min="14856" max="14856" width="17.42578125" style="360" bestFit="1" customWidth="1"/>
    <col min="14857" max="14857" width="39.5703125" style="360" bestFit="1" customWidth="1"/>
    <col min="14858" max="15104" width="9.140625" style="360"/>
    <col min="15105" max="15105" width="0" style="360" hidden="1" customWidth="1"/>
    <col min="15106" max="15106" width="119.140625" style="360" bestFit="1" customWidth="1"/>
    <col min="15107" max="15107" width="12.42578125" style="360" bestFit="1" customWidth="1"/>
    <col min="15108" max="15108" width="11.42578125" style="360" bestFit="1" customWidth="1"/>
    <col min="15109" max="15109" width="17.85546875" style="360" bestFit="1" customWidth="1"/>
    <col min="15110" max="15110" width="9.28515625" style="360" bestFit="1" customWidth="1"/>
    <col min="15111" max="15111" width="9.28515625" style="360" customWidth="1"/>
    <col min="15112" max="15112" width="17.42578125" style="360" bestFit="1" customWidth="1"/>
    <col min="15113" max="15113" width="39.5703125" style="360" bestFit="1" customWidth="1"/>
    <col min="15114" max="15360" width="9.140625" style="360"/>
    <col min="15361" max="15361" width="0" style="360" hidden="1" customWidth="1"/>
    <col min="15362" max="15362" width="119.140625" style="360" bestFit="1" customWidth="1"/>
    <col min="15363" max="15363" width="12.42578125" style="360" bestFit="1" customWidth="1"/>
    <col min="15364" max="15364" width="11.42578125" style="360" bestFit="1" customWidth="1"/>
    <col min="15365" max="15365" width="17.85546875" style="360" bestFit="1" customWidth="1"/>
    <col min="15366" max="15366" width="9.28515625" style="360" bestFit="1" customWidth="1"/>
    <col min="15367" max="15367" width="9.28515625" style="360" customWidth="1"/>
    <col min="15368" max="15368" width="17.42578125" style="360" bestFit="1" customWidth="1"/>
    <col min="15369" max="15369" width="39.5703125" style="360" bestFit="1" customWidth="1"/>
    <col min="15370" max="15616" width="9.140625" style="360"/>
    <col min="15617" max="15617" width="0" style="360" hidden="1" customWidth="1"/>
    <col min="15618" max="15618" width="119.140625" style="360" bestFit="1" customWidth="1"/>
    <col min="15619" max="15619" width="12.42578125" style="360" bestFit="1" customWidth="1"/>
    <col min="15620" max="15620" width="11.42578125" style="360" bestFit="1" customWidth="1"/>
    <col min="15621" max="15621" width="17.85546875" style="360" bestFit="1" customWidth="1"/>
    <col min="15622" max="15622" width="9.28515625" style="360" bestFit="1" customWidth="1"/>
    <col min="15623" max="15623" width="9.28515625" style="360" customWidth="1"/>
    <col min="15624" max="15624" width="17.42578125" style="360" bestFit="1" customWidth="1"/>
    <col min="15625" max="15625" width="39.5703125" style="360" bestFit="1" customWidth="1"/>
    <col min="15626" max="15872" width="9.140625" style="360"/>
    <col min="15873" max="15873" width="0" style="360" hidden="1" customWidth="1"/>
    <col min="15874" max="15874" width="119.140625" style="360" bestFit="1" customWidth="1"/>
    <col min="15875" max="15875" width="12.42578125" style="360" bestFit="1" customWidth="1"/>
    <col min="15876" max="15876" width="11.42578125" style="360" bestFit="1" customWidth="1"/>
    <col min="15877" max="15877" width="17.85546875" style="360" bestFit="1" customWidth="1"/>
    <col min="15878" max="15878" width="9.28515625" style="360" bestFit="1" customWidth="1"/>
    <col min="15879" max="15879" width="9.28515625" style="360" customWidth="1"/>
    <col min="15880" max="15880" width="17.42578125" style="360" bestFit="1" customWidth="1"/>
    <col min="15881" max="15881" width="39.5703125" style="360" bestFit="1" customWidth="1"/>
    <col min="15882" max="16128" width="9.140625" style="360"/>
    <col min="16129" max="16129" width="0" style="360" hidden="1" customWidth="1"/>
    <col min="16130" max="16130" width="119.140625" style="360" bestFit="1" customWidth="1"/>
    <col min="16131" max="16131" width="12.42578125" style="360" bestFit="1" customWidth="1"/>
    <col min="16132" max="16132" width="11.42578125" style="360" bestFit="1" customWidth="1"/>
    <col min="16133" max="16133" width="17.85546875" style="360" bestFit="1" customWidth="1"/>
    <col min="16134" max="16134" width="9.28515625" style="360" bestFit="1" customWidth="1"/>
    <col min="16135" max="16135" width="9.28515625" style="360" customWidth="1"/>
    <col min="16136" max="16136" width="17.42578125" style="360" bestFit="1" customWidth="1"/>
    <col min="16137" max="16137" width="39.5703125" style="360" bestFit="1" customWidth="1"/>
    <col min="16138" max="16384" width="9.140625" style="360"/>
  </cols>
  <sheetData>
    <row r="1" spans="2:26" s="147" customFormat="1" x14ac:dyDescent="0.25">
      <c r="B1" s="353" t="s">
        <v>2</v>
      </c>
      <c r="C1" s="354"/>
      <c r="D1" s="378"/>
      <c r="E1" s="356"/>
      <c r="F1" s="357"/>
      <c r="G1" s="357"/>
      <c r="H1" s="358"/>
      <c r="I1" s="359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</row>
    <row r="2" spans="2:26" s="147" customFormat="1" x14ac:dyDescent="0.25">
      <c r="B2" s="361" t="s">
        <v>818</v>
      </c>
      <c r="C2" s="96"/>
      <c r="D2" s="379"/>
      <c r="E2" s="96"/>
      <c r="F2" s="362"/>
      <c r="G2" s="362"/>
      <c r="H2" s="380"/>
      <c r="I2" s="359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</row>
    <row r="3" spans="2:26" s="147" customFormat="1" x14ac:dyDescent="0.25">
      <c r="B3" s="95" t="s">
        <v>4</v>
      </c>
      <c r="C3" s="100"/>
      <c r="D3" s="381"/>
      <c r="E3" s="100"/>
      <c r="F3" s="364"/>
      <c r="G3" s="364"/>
      <c r="H3" s="365"/>
      <c r="I3" s="359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</row>
    <row r="4" spans="2:26" s="147" customFormat="1" x14ac:dyDescent="0.25">
      <c r="B4" s="361"/>
      <c r="C4" s="100"/>
      <c r="D4" s="381"/>
      <c r="E4" s="100"/>
      <c r="F4" s="364"/>
      <c r="G4" s="364"/>
      <c r="H4" s="365"/>
      <c r="I4" s="359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</row>
    <row r="5" spans="2:26" s="147" customFormat="1" ht="45" x14ac:dyDescent="0.25">
      <c r="B5" s="382" t="s">
        <v>5</v>
      </c>
      <c r="C5" s="149" t="s">
        <v>6</v>
      </c>
      <c r="D5" s="383" t="s">
        <v>7</v>
      </c>
      <c r="E5" s="16" t="s">
        <v>8</v>
      </c>
      <c r="F5" s="384" t="s">
        <v>9</v>
      </c>
      <c r="G5" s="385" t="s">
        <v>10</v>
      </c>
      <c r="H5" s="386" t="s">
        <v>11</v>
      </c>
      <c r="I5" s="359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</row>
    <row r="6" spans="2:26" s="147" customFormat="1" x14ac:dyDescent="0.25">
      <c r="B6" s="387" t="s">
        <v>12</v>
      </c>
      <c r="C6" s="290"/>
      <c r="D6" s="388"/>
      <c r="E6" s="290"/>
      <c r="F6" s="290"/>
      <c r="G6" s="290"/>
      <c r="H6" s="290"/>
      <c r="I6" s="359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</row>
    <row r="7" spans="2:26" s="147" customFormat="1" x14ac:dyDescent="0.25">
      <c r="B7" s="387" t="s">
        <v>13</v>
      </c>
      <c r="C7" s="290"/>
      <c r="D7" s="388"/>
      <c r="E7" s="290"/>
      <c r="F7" s="290"/>
      <c r="G7" s="290"/>
      <c r="H7" s="290"/>
      <c r="I7" s="359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</row>
    <row r="8" spans="2:26" s="147" customFormat="1" x14ac:dyDescent="0.25">
      <c r="B8" s="387" t="s">
        <v>14</v>
      </c>
      <c r="C8" s="290"/>
      <c r="D8" s="388"/>
      <c r="E8" s="290"/>
      <c r="F8" s="290"/>
      <c r="G8" s="290"/>
      <c r="H8" s="290"/>
      <c r="I8" s="359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</row>
    <row r="9" spans="2:26" s="147" customFormat="1" x14ac:dyDescent="0.25">
      <c r="B9" s="392" t="s">
        <v>819</v>
      </c>
      <c r="C9" s="393" t="s">
        <v>16</v>
      </c>
      <c r="D9" s="405">
        <v>250</v>
      </c>
      <c r="E9" s="397">
        <v>2663.75</v>
      </c>
      <c r="F9" s="396">
        <v>9.0299999999999994</v>
      </c>
      <c r="G9" s="397">
        <v>4.2486999999999995</v>
      </c>
      <c r="H9" s="393" t="s">
        <v>820</v>
      </c>
      <c r="I9" s="359"/>
      <c r="J9" s="360"/>
      <c r="K9" s="444"/>
      <c r="L9" s="360"/>
      <c r="M9" s="445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</row>
    <row r="10" spans="2:26" s="147" customFormat="1" x14ac:dyDescent="0.25">
      <c r="B10" s="392" t="s">
        <v>821</v>
      </c>
      <c r="C10" s="393" t="s">
        <v>16</v>
      </c>
      <c r="D10" s="405">
        <v>250</v>
      </c>
      <c r="E10" s="397">
        <v>2644.17</v>
      </c>
      <c r="F10" s="396">
        <v>8.9700000000000006</v>
      </c>
      <c r="G10" s="397">
        <v>4.1500999999999992</v>
      </c>
      <c r="H10" s="393" t="s">
        <v>822</v>
      </c>
      <c r="I10" s="359"/>
      <c r="J10" s="360"/>
      <c r="K10" s="444"/>
      <c r="L10" s="360"/>
      <c r="M10" s="445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</row>
    <row r="11" spans="2:26" s="147" customFormat="1" x14ac:dyDescent="0.25">
      <c r="B11" s="392" t="s">
        <v>823</v>
      </c>
      <c r="C11" s="393" t="s">
        <v>16</v>
      </c>
      <c r="D11" s="405">
        <v>250</v>
      </c>
      <c r="E11" s="397">
        <v>2641.33</v>
      </c>
      <c r="F11" s="396">
        <v>8.9600000000000009</v>
      </c>
      <c r="G11" s="397">
        <v>4.2498999999999993</v>
      </c>
      <c r="H11" s="393" t="s">
        <v>824</v>
      </c>
      <c r="I11" s="359"/>
      <c r="J11" s="360"/>
      <c r="K11" s="444"/>
      <c r="L11" s="360"/>
      <c r="M11" s="445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</row>
    <row r="12" spans="2:26" s="147" customFormat="1" x14ac:dyDescent="0.25">
      <c r="B12" s="392" t="s">
        <v>586</v>
      </c>
      <c r="C12" s="393" t="s">
        <v>16</v>
      </c>
      <c r="D12" s="405">
        <v>240</v>
      </c>
      <c r="E12" s="397">
        <v>2477.6799999999998</v>
      </c>
      <c r="F12" s="396">
        <v>8.4</v>
      </c>
      <c r="G12" s="397">
        <v>3.9002999999999997</v>
      </c>
      <c r="H12" s="393" t="s">
        <v>587</v>
      </c>
      <c r="I12" s="359"/>
      <c r="J12" s="360"/>
      <c r="K12" s="444"/>
      <c r="L12" s="360"/>
      <c r="M12" s="445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</row>
    <row r="13" spans="2:26" s="147" customFormat="1" x14ac:dyDescent="0.25">
      <c r="B13" s="392" t="s">
        <v>792</v>
      </c>
      <c r="C13" s="393" t="s">
        <v>16</v>
      </c>
      <c r="D13" s="405">
        <v>200</v>
      </c>
      <c r="E13" s="397">
        <v>2176.4499999999998</v>
      </c>
      <c r="F13" s="396">
        <v>7.38</v>
      </c>
      <c r="G13" s="397">
        <v>3.6350000000000002</v>
      </c>
      <c r="H13" s="393" t="s">
        <v>793</v>
      </c>
      <c r="I13" s="359"/>
      <c r="J13" s="360"/>
      <c r="K13" s="444"/>
      <c r="L13" s="360"/>
      <c r="M13" s="445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</row>
    <row r="14" spans="2:26" s="147" customFormat="1" x14ac:dyDescent="0.25">
      <c r="B14" s="392" t="s">
        <v>825</v>
      </c>
      <c r="C14" s="393" t="s">
        <v>16</v>
      </c>
      <c r="D14" s="405">
        <v>200</v>
      </c>
      <c r="E14" s="397">
        <v>2132.8200000000002</v>
      </c>
      <c r="F14" s="396">
        <v>7.23</v>
      </c>
      <c r="G14" s="397">
        <v>4.0850999999999997</v>
      </c>
      <c r="H14" s="393" t="s">
        <v>826</v>
      </c>
      <c r="I14" s="359"/>
      <c r="J14" s="360"/>
      <c r="K14" s="444"/>
      <c r="L14" s="360"/>
      <c r="M14" s="445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</row>
    <row r="15" spans="2:26" s="147" customFormat="1" x14ac:dyDescent="0.25">
      <c r="B15" s="392" t="s">
        <v>827</v>
      </c>
      <c r="C15" s="393" t="s">
        <v>31</v>
      </c>
      <c r="D15" s="405">
        <v>120</v>
      </c>
      <c r="E15" s="397">
        <v>1654.18</v>
      </c>
      <c r="F15" s="396">
        <v>5.61</v>
      </c>
      <c r="G15" s="397">
        <v>4.57</v>
      </c>
      <c r="H15" s="393" t="s">
        <v>828</v>
      </c>
      <c r="I15" s="359"/>
      <c r="J15" s="360"/>
      <c r="K15" s="444"/>
      <c r="L15" s="360"/>
      <c r="M15" s="445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</row>
    <row r="16" spans="2:26" s="147" customFormat="1" x14ac:dyDescent="0.25">
      <c r="B16" s="392" t="s">
        <v>829</v>
      </c>
      <c r="C16" s="393" t="s">
        <v>250</v>
      </c>
      <c r="D16" s="405">
        <v>100</v>
      </c>
      <c r="E16" s="397">
        <v>1069.78</v>
      </c>
      <c r="F16" s="396">
        <v>3.63</v>
      </c>
      <c r="G16" s="397">
        <v>3.9500999999999999</v>
      </c>
      <c r="H16" s="393" t="s">
        <v>830</v>
      </c>
      <c r="I16" s="359"/>
      <c r="J16" s="360"/>
      <c r="K16" s="444"/>
      <c r="L16" s="360"/>
      <c r="M16" s="445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</row>
    <row r="17" spans="2:26" s="147" customFormat="1" x14ac:dyDescent="0.25">
      <c r="B17" s="392" t="s">
        <v>831</v>
      </c>
      <c r="C17" s="393" t="s">
        <v>16</v>
      </c>
      <c r="D17" s="405">
        <v>100</v>
      </c>
      <c r="E17" s="397">
        <v>1065.06</v>
      </c>
      <c r="F17" s="396">
        <v>3.61</v>
      </c>
      <c r="G17" s="397">
        <v>4.1500000000000004</v>
      </c>
      <c r="H17" s="393" t="s">
        <v>832</v>
      </c>
      <c r="I17" s="359"/>
      <c r="J17" s="360"/>
      <c r="K17" s="444"/>
      <c r="L17" s="360"/>
      <c r="M17" s="445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</row>
    <row r="18" spans="2:26" s="147" customFormat="1" x14ac:dyDescent="0.25">
      <c r="B18" s="392" t="s">
        <v>833</v>
      </c>
      <c r="C18" s="393" t="s">
        <v>16</v>
      </c>
      <c r="D18" s="405">
        <v>100</v>
      </c>
      <c r="E18" s="397">
        <v>1049.3</v>
      </c>
      <c r="F18" s="396">
        <v>3.56</v>
      </c>
      <c r="G18" s="397">
        <v>4.2549999999999999</v>
      </c>
      <c r="H18" s="393" t="s">
        <v>834</v>
      </c>
      <c r="I18" s="359"/>
      <c r="J18" s="360"/>
      <c r="K18" s="444"/>
      <c r="L18" s="360"/>
      <c r="M18" s="445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</row>
    <row r="19" spans="2:26" s="147" customFormat="1" x14ac:dyDescent="0.25">
      <c r="B19" s="392" t="s">
        <v>835</v>
      </c>
      <c r="C19" s="393" t="s">
        <v>16</v>
      </c>
      <c r="D19" s="405">
        <v>50</v>
      </c>
      <c r="E19" s="397">
        <v>535.75</v>
      </c>
      <c r="F19" s="397">
        <v>1.82</v>
      </c>
      <c r="G19" s="397">
        <v>3.9300999999999995</v>
      </c>
      <c r="H19" s="393" t="s">
        <v>836</v>
      </c>
      <c r="I19" s="359"/>
      <c r="J19" s="360"/>
      <c r="K19" s="444"/>
      <c r="L19" s="360"/>
      <c r="M19" s="445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</row>
    <row r="20" spans="2:26" s="147" customFormat="1" x14ac:dyDescent="0.25">
      <c r="B20" s="399" t="s">
        <v>88</v>
      </c>
      <c r="C20" s="393"/>
      <c r="D20" s="446"/>
      <c r="E20" s="423">
        <f>SUM(E9:E19)</f>
        <v>20110.27</v>
      </c>
      <c r="F20" s="423">
        <f>SUM(F9:F19)</f>
        <v>68.199999999999989</v>
      </c>
      <c r="G20" s="447"/>
      <c r="H20" s="448"/>
      <c r="I20" s="359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</row>
    <row r="21" spans="2:26" s="147" customFormat="1" x14ac:dyDescent="0.25">
      <c r="B21" s="404" t="s">
        <v>413</v>
      </c>
      <c r="C21" s="393"/>
      <c r="D21" s="446"/>
      <c r="E21" s="449"/>
      <c r="F21" s="450"/>
      <c r="G21" s="447"/>
      <c r="H21" s="448"/>
      <c r="I21" s="359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</row>
    <row r="22" spans="2:26" s="147" customFormat="1" x14ac:dyDescent="0.25">
      <c r="B22" s="404" t="s">
        <v>14</v>
      </c>
      <c r="C22" s="393"/>
      <c r="D22" s="446"/>
      <c r="E22" s="449"/>
      <c r="F22" s="447"/>
      <c r="G22" s="447"/>
      <c r="H22" s="448"/>
      <c r="I22" s="359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</row>
    <row r="23" spans="2:26" s="147" customFormat="1" x14ac:dyDescent="0.25">
      <c r="B23" s="409" t="s">
        <v>837</v>
      </c>
      <c r="C23" s="393" t="s">
        <v>16</v>
      </c>
      <c r="D23" s="446">
        <v>230</v>
      </c>
      <c r="E23" s="451">
        <v>3087.75</v>
      </c>
      <c r="F23" s="452">
        <v>10.47</v>
      </c>
      <c r="G23" s="452">
        <v>4.3600000000000003</v>
      </c>
      <c r="H23" s="448" t="s">
        <v>838</v>
      </c>
      <c r="I23" s="359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</row>
    <row r="24" spans="2:26" s="147" customFormat="1" x14ac:dyDescent="0.25">
      <c r="B24" s="409" t="s">
        <v>839</v>
      </c>
      <c r="C24" s="393" t="s">
        <v>250</v>
      </c>
      <c r="D24" s="446">
        <v>300</v>
      </c>
      <c r="E24" s="451">
        <v>2953.81</v>
      </c>
      <c r="F24" s="453">
        <v>10.02</v>
      </c>
      <c r="G24" s="452">
        <v>4.4249000000000001</v>
      </c>
      <c r="H24" s="448" t="s">
        <v>840</v>
      </c>
      <c r="I24" s="359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</row>
    <row r="25" spans="2:26" s="147" customFormat="1" x14ac:dyDescent="0.25">
      <c r="B25" s="399" t="s">
        <v>88</v>
      </c>
      <c r="C25" s="393"/>
      <c r="D25" s="446"/>
      <c r="E25" s="423">
        <f>SUM(E23:E24)</f>
        <v>6041.5599999999995</v>
      </c>
      <c r="F25" s="423">
        <f>SUM(F23:F24)</f>
        <v>20.490000000000002</v>
      </c>
      <c r="G25" s="447"/>
      <c r="H25" s="448"/>
      <c r="I25" s="359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</row>
    <row r="26" spans="2:26" s="147" customFormat="1" x14ac:dyDescent="0.25">
      <c r="B26" s="412" t="s">
        <v>95</v>
      </c>
      <c r="C26" s="393"/>
      <c r="D26" s="446"/>
      <c r="E26" s="449"/>
      <c r="F26" s="449"/>
      <c r="G26" s="447"/>
      <c r="H26" s="448"/>
      <c r="I26" s="359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</row>
    <row r="27" spans="2:26" s="147" customFormat="1" x14ac:dyDescent="0.25">
      <c r="B27" s="412" t="s">
        <v>94</v>
      </c>
      <c r="C27" s="393"/>
      <c r="D27" s="446"/>
      <c r="E27" s="449"/>
      <c r="F27" s="449"/>
      <c r="G27" s="447"/>
      <c r="H27" s="448"/>
      <c r="I27" s="359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</row>
    <row r="28" spans="2:26" s="147" customFormat="1" x14ac:dyDescent="0.25">
      <c r="B28" s="411" t="s">
        <v>364</v>
      </c>
      <c r="C28" s="393" t="s">
        <v>99</v>
      </c>
      <c r="D28" s="446">
        <v>812000</v>
      </c>
      <c r="E28" s="451">
        <v>808.99</v>
      </c>
      <c r="F28" s="451">
        <v>2.74</v>
      </c>
      <c r="G28" s="452">
        <v>3.57</v>
      </c>
      <c r="H28" s="448" t="s">
        <v>365</v>
      </c>
      <c r="I28" s="359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</row>
    <row r="29" spans="2:26" s="147" customFormat="1" x14ac:dyDescent="0.25">
      <c r="B29" s="411" t="s">
        <v>469</v>
      </c>
      <c r="C29" s="393" t="s">
        <v>99</v>
      </c>
      <c r="D29" s="446">
        <v>600000</v>
      </c>
      <c r="E29" s="451">
        <v>596.98</v>
      </c>
      <c r="F29" s="451">
        <v>2.02</v>
      </c>
      <c r="G29" s="452">
        <v>3.6198999999999995</v>
      </c>
      <c r="H29" s="448" t="s">
        <v>470</v>
      </c>
      <c r="I29" s="359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</row>
    <row r="30" spans="2:26" s="147" customFormat="1" x14ac:dyDescent="0.25">
      <c r="B30" s="399" t="s">
        <v>88</v>
      </c>
      <c r="C30" s="393"/>
      <c r="D30" s="446"/>
      <c r="E30" s="454">
        <f>SUM(E28:E29)</f>
        <v>1405.97</v>
      </c>
      <c r="F30" s="454">
        <f>SUM(F28:F29)</f>
        <v>4.76</v>
      </c>
      <c r="G30" s="447"/>
      <c r="H30" s="448"/>
      <c r="I30" s="359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</row>
    <row r="31" spans="2:26" s="147" customFormat="1" x14ac:dyDescent="0.25">
      <c r="B31" s="387" t="s">
        <v>112</v>
      </c>
      <c r="C31" s="138"/>
      <c r="D31" s="416"/>
      <c r="E31" s="455"/>
      <c r="F31" s="456"/>
      <c r="G31" s="456"/>
      <c r="H31" s="457"/>
      <c r="I31" s="458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</row>
    <row r="32" spans="2:26" s="147" customFormat="1" x14ac:dyDescent="0.25">
      <c r="B32" s="387" t="s">
        <v>802</v>
      </c>
      <c r="C32" s="138"/>
      <c r="D32" s="416"/>
      <c r="E32" s="417">
        <v>2980.75</v>
      </c>
      <c r="F32" s="418">
        <v>10.11</v>
      </c>
      <c r="G32" s="397"/>
      <c r="H32" s="419"/>
      <c r="I32" s="438"/>
      <c r="J32" s="360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0"/>
      <c r="V32" s="360"/>
      <c r="W32" s="360"/>
      <c r="X32" s="360"/>
      <c r="Y32" s="360"/>
      <c r="Z32" s="360"/>
    </row>
    <row r="33" spans="2:26" s="147" customFormat="1" x14ac:dyDescent="0.25">
      <c r="B33" s="387" t="s">
        <v>114</v>
      </c>
      <c r="C33" s="138"/>
      <c r="D33" s="416"/>
      <c r="E33" s="417">
        <v>-1052</v>
      </c>
      <c r="F33" s="418">
        <v>-3.56</v>
      </c>
      <c r="G33" s="397"/>
      <c r="H33" s="419"/>
      <c r="I33" s="438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</row>
    <row r="34" spans="2:26" s="147" customFormat="1" x14ac:dyDescent="0.25">
      <c r="B34" s="420" t="s">
        <v>115</v>
      </c>
      <c r="C34" s="421"/>
      <c r="D34" s="422"/>
      <c r="E34" s="423">
        <f>E20+E32+E33+E25+E30-0.01</f>
        <v>29486.540000000005</v>
      </c>
      <c r="F34" s="423">
        <f>F20+F32+F33+F25+F30</f>
        <v>99.999999999999986</v>
      </c>
      <c r="G34" s="424"/>
      <c r="H34" s="425"/>
      <c r="I34" s="359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</row>
    <row r="35" spans="2:26" s="147" customFormat="1" x14ac:dyDescent="0.25">
      <c r="B35" s="392" t="s">
        <v>222</v>
      </c>
      <c r="C35" s="139"/>
      <c r="D35" s="140"/>
      <c r="E35" s="426"/>
      <c r="F35" s="427"/>
      <c r="G35" s="427"/>
      <c r="H35" s="428"/>
      <c r="I35" s="359"/>
      <c r="J35" s="360"/>
      <c r="K35" s="360"/>
      <c r="L35" s="360"/>
      <c r="M35" s="360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</row>
    <row r="36" spans="2:26" s="147" customFormat="1" x14ac:dyDescent="0.25">
      <c r="B36" s="429" t="s">
        <v>117</v>
      </c>
      <c r="C36" s="332"/>
      <c r="D36" s="332"/>
      <c r="E36" s="332"/>
      <c r="F36" s="332"/>
      <c r="G36" s="332"/>
      <c r="H36" s="430"/>
      <c r="I36" s="431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</row>
    <row r="37" spans="2:26" s="147" customFormat="1" x14ac:dyDescent="0.25">
      <c r="B37" s="432" t="s">
        <v>118</v>
      </c>
      <c r="C37" s="89"/>
      <c r="D37" s="89"/>
      <c r="E37" s="89"/>
      <c r="F37" s="89"/>
      <c r="G37" s="89"/>
      <c r="H37" s="433"/>
      <c r="I37" s="431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</row>
    <row r="38" spans="2:26" s="147" customFormat="1" x14ac:dyDescent="0.25">
      <c r="B38" s="429" t="s">
        <v>119</v>
      </c>
      <c r="C38" s="332"/>
      <c r="D38" s="332"/>
      <c r="E38" s="332"/>
      <c r="F38" s="332"/>
      <c r="G38" s="332"/>
      <c r="H38" s="430"/>
      <c r="I38" s="431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</row>
    <row r="39" spans="2:26" s="147" customFormat="1" x14ac:dyDescent="0.25">
      <c r="B39" s="429" t="s">
        <v>841</v>
      </c>
      <c r="C39" s="332"/>
      <c r="D39" s="332"/>
      <c r="E39" s="332"/>
      <c r="F39" s="332"/>
      <c r="G39" s="332"/>
      <c r="H39" s="430"/>
      <c r="I39" s="431"/>
      <c r="J39" s="360"/>
      <c r="K39" s="360"/>
      <c r="L39" s="360"/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</row>
    <row r="42" spans="2:26" x14ac:dyDescent="0.25">
      <c r="E42" s="444"/>
    </row>
  </sheetData>
  <mergeCells count="3">
    <mergeCell ref="B36:H36"/>
    <mergeCell ref="B38:H38"/>
    <mergeCell ref="B39:H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F3B7-4C53-4C66-9BEB-EB9333350D66}">
  <sheetPr>
    <pageSetUpPr fitToPage="1"/>
  </sheetPr>
  <dimension ref="A1:R71"/>
  <sheetViews>
    <sheetView showGridLines="0" view="pageBreakPreview" topLeftCell="B3" zoomScaleNormal="100" zoomScaleSheetLayoutView="100" workbookViewId="0">
      <selection activeCell="C11" sqref="C11"/>
    </sheetView>
  </sheetViews>
  <sheetFormatPr defaultRowHeight="15" x14ac:dyDescent="0.25"/>
  <cols>
    <col min="1" max="1" width="9.140625" style="2" hidden="1" customWidth="1"/>
    <col min="2" max="2" width="60.85546875" style="3" customWidth="1"/>
    <col min="3" max="3" width="27" style="3" customWidth="1"/>
    <col min="4" max="4" width="16.28515625" style="3" customWidth="1"/>
    <col min="5" max="7" width="15.42578125" style="3" customWidth="1"/>
    <col min="8" max="8" width="16.28515625" style="93" customWidth="1"/>
    <col min="9" max="9" width="15.140625" style="1" bestFit="1" customWidth="1"/>
    <col min="10" max="10" width="30.28515625" style="2" bestFit="1" customWidth="1"/>
    <col min="11" max="13" width="9.140625" style="2" customWidth="1"/>
    <col min="14" max="256" width="9.140625" style="2"/>
    <col min="257" max="257" width="0" style="2" hidden="1" customWidth="1"/>
    <col min="258" max="258" width="60.85546875" style="2" customWidth="1"/>
    <col min="259" max="259" width="27" style="2" customWidth="1"/>
    <col min="260" max="260" width="16.28515625" style="2" customWidth="1"/>
    <col min="261" max="263" width="15.42578125" style="2" customWidth="1"/>
    <col min="264" max="264" width="16.28515625" style="2" customWidth="1"/>
    <col min="265" max="265" width="15.140625" style="2" bestFit="1" customWidth="1"/>
    <col min="266" max="266" width="30.28515625" style="2" bestFit="1" customWidth="1"/>
    <col min="267" max="512" width="9.140625" style="2"/>
    <col min="513" max="513" width="0" style="2" hidden="1" customWidth="1"/>
    <col min="514" max="514" width="60.85546875" style="2" customWidth="1"/>
    <col min="515" max="515" width="27" style="2" customWidth="1"/>
    <col min="516" max="516" width="16.28515625" style="2" customWidth="1"/>
    <col min="517" max="519" width="15.42578125" style="2" customWidth="1"/>
    <col min="520" max="520" width="16.28515625" style="2" customWidth="1"/>
    <col min="521" max="521" width="15.140625" style="2" bestFit="1" customWidth="1"/>
    <col min="522" max="522" width="30.28515625" style="2" bestFit="1" customWidth="1"/>
    <col min="523" max="768" width="9.140625" style="2"/>
    <col min="769" max="769" width="0" style="2" hidden="1" customWidth="1"/>
    <col min="770" max="770" width="60.85546875" style="2" customWidth="1"/>
    <col min="771" max="771" width="27" style="2" customWidth="1"/>
    <col min="772" max="772" width="16.28515625" style="2" customWidth="1"/>
    <col min="773" max="775" width="15.42578125" style="2" customWidth="1"/>
    <col min="776" max="776" width="16.28515625" style="2" customWidth="1"/>
    <col min="777" max="777" width="15.140625" style="2" bestFit="1" customWidth="1"/>
    <col min="778" max="778" width="30.28515625" style="2" bestFit="1" customWidth="1"/>
    <col min="779" max="1024" width="9.140625" style="2"/>
    <col min="1025" max="1025" width="0" style="2" hidden="1" customWidth="1"/>
    <col min="1026" max="1026" width="60.85546875" style="2" customWidth="1"/>
    <col min="1027" max="1027" width="27" style="2" customWidth="1"/>
    <col min="1028" max="1028" width="16.28515625" style="2" customWidth="1"/>
    <col min="1029" max="1031" width="15.42578125" style="2" customWidth="1"/>
    <col min="1032" max="1032" width="16.28515625" style="2" customWidth="1"/>
    <col min="1033" max="1033" width="15.140625" style="2" bestFit="1" customWidth="1"/>
    <col min="1034" max="1034" width="30.28515625" style="2" bestFit="1" customWidth="1"/>
    <col min="1035" max="1280" width="9.140625" style="2"/>
    <col min="1281" max="1281" width="0" style="2" hidden="1" customWidth="1"/>
    <col min="1282" max="1282" width="60.85546875" style="2" customWidth="1"/>
    <col min="1283" max="1283" width="27" style="2" customWidth="1"/>
    <col min="1284" max="1284" width="16.28515625" style="2" customWidth="1"/>
    <col min="1285" max="1287" width="15.42578125" style="2" customWidth="1"/>
    <col min="1288" max="1288" width="16.28515625" style="2" customWidth="1"/>
    <col min="1289" max="1289" width="15.140625" style="2" bestFit="1" customWidth="1"/>
    <col min="1290" max="1290" width="30.28515625" style="2" bestFit="1" customWidth="1"/>
    <col min="1291" max="1536" width="9.140625" style="2"/>
    <col min="1537" max="1537" width="0" style="2" hidden="1" customWidth="1"/>
    <col min="1538" max="1538" width="60.85546875" style="2" customWidth="1"/>
    <col min="1539" max="1539" width="27" style="2" customWidth="1"/>
    <col min="1540" max="1540" width="16.28515625" style="2" customWidth="1"/>
    <col min="1541" max="1543" width="15.42578125" style="2" customWidth="1"/>
    <col min="1544" max="1544" width="16.28515625" style="2" customWidth="1"/>
    <col min="1545" max="1545" width="15.140625" style="2" bestFit="1" customWidth="1"/>
    <col min="1546" max="1546" width="30.28515625" style="2" bestFit="1" customWidth="1"/>
    <col min="1547" max="1792" width="9.140625" style="2"/>
    <col min="1793" max="1793" width="0" style="2" hidden="1" customWidth="1"/>
    <col min="1794" max="1794" width="60.85546875" style="2" customWidth="1"/>
    <col min="1795" max="1795" width="27" style="2" customWidth="1"/>
    <col min="1796" max="1796" width="16.28515625" style="2" customWidth="1"/>
    <col min="1797" max="1799" width="15.42578125" style="2" customWidth="1"/>
    <col min="1800" max="1800" width="16.28515625" style="2" customWidth="1"/>
    <col min="1801" max="1801" width="15.140625" style="2" bestFit="1" customWidth="1"/>
    <col min="1802" max="1802" width="30.28515625" style="2" bestFit="1" customWidth="1"/>
    <col min="1803" max="2048" width="9.140625" style="2"/>
    <col min="2049" max="2049" width="0" style="2" hidden="1" customWidth="1"/>
    <col min="2050" max="2050" width="60.85546875" style="2" customWidth="1"/>
    <col min="2051" max="2051" width="27" style="2" customWidth="1"/>
    <col min="2052" max="2052" width="16.28515625" style="2" customWidth="1"/>
    <col min="2053" max="2055" width="15.42578125" style="2" customWidth="1"/>
    <col min="2056" max="2056" width="16.28515625" style="2" customWidth="1"/>
    <col min="2057" max="2057" width="15.140625" style="2" bestFit="1" customWidth="1"/>
    <col min="2058" max="2058" width="30.28515625" style="2" bestFit="1" customWidth="1"/>
    <col min="2059" max="2304" width="9.140625" style="2"/>
    <col min="2305" max="2305" width="0" style="2" hidden="1" customWidth="1"/>
    <col min="2306" max="2306" width="60.85546875" style="2" customWidth="1"/>
    <col min="2307" max="2307" width="27" style="2" customWidth="1"/>
    <col min="2308" max="2308" width="16.28515625" style="2" customWidth="1"/>
    <col min="2309" max="2311" width="15.42578125" style="2" customWidth="1"/>
    <col min="2312" max="2312" width="16.28515625" style="2" customWidth="1"/>
    <col min="2313" max="2313" width="15.140625" style="2" bestFit="1" customWidth="1"/>
    <col min="2314" max="2314" width="30.28515625" style="2" bestFit="1" customWidth="1"/>
    <col min="2315" max="2560" width="9.140625" style="2"/>
    <col min="2561" max="2561" width="0" style="2" hidden="1" customWidth="1"/>
    <col min="2562" max="2562" width="60.85546875" style="2" customWidth="1"/>
    <col min="2563" max="2563" width="27" style="2" customWidth="1"/>
    <col min="2564" max="2564" width="16.28515625" style="2" customWidth="1"/>
    <col min="2565" max="2567" width="15.42578125" style="2" customWidth="1"/>
    <col min="2568" max="2568" width="16.28515625" style="2" customWidth="1"/>
    <col min="2569" max="2569" width="15.140625" style="2" bestFit="1" customWidth="1"/>
    <col min="2570" max="2570" width="30.28515625" style="2" bestFit="1" customWidth="1"/>
    <col min="2571" max="2816" width="9.140625" style="2"/>
    <col min="2817" max="2817" width="0" style="2" hidden="1" customWidth="1"/>
    <col min="2818" max="2818" width="60.85546875" style="2" customWidth="1"/>
    <col min="2819" max="2819" width="27" style="2" customWidth="1"/>
    <col min="2820" max="2820" width="16.28515625" style="2" customWidth="1"/>
    <col min="2821" max="2823" width="15.42578125" style="2" customWidth="1"/>
    <col min="2824" max="2824" width="16.28515625" style="2" customWidth="1"/>
    <col min="2825" max="2825" width="15.140625" style="2" bestFit="1" customWidth="1"/>
    <col min="2826" max="2826" width="30.28515625" style="2" bestFit="1" customWidth="1"/>
    <col min="2827" max="3072" width="9.140625" style="2"/>
    <col min="3073" max="3073" width="0" style="2" hidden="1" customWidth="1"/>
    <col min="3074" max="3074" width="60.85546875" style="2" customWidth="1"/>
    <col min="3075" max="3075" width="27" style="2" customWidth="1"/>
    <col min="3076" max="3076" width="16.28515625" style="2" customWidth="1"/>
    <col min="3077" max="3079" width="15.42578125" style="2" customWidth="1"/>
    <col min="3080" max="3080" width="16.28515625" style="2" customWidth="1"/>
    <col min="3081" max="3081" width="15.140625" style="2" bestFit="1" customWidth="1"/>
    <col min="3082" max="3082" width="30.28515625" style="2" bestFit="1" customWidth="1"/>
    <col min="3083" max="3328" width="9.140625" style="2"/>
    <col min="3329" max="3329" width="0" style="2" hidden="1" customWidth="1"/>
    <col min="3330" max="3330" width="60.85546875" style="2" customWidth="1"/>
    <col min="3331" max="3331" width="27" style="2" customWidth="1"/>
    <col min="3332" max="3332" width="16.28515625" style="2" customWidth="1"/>
    <col min="3333" max="3335" width="15.42578125" style="2" customWidth="1"/>
    <col min="3336" max="3336" width="16.28515625" style="2" customWidth="1"/>
    <col min="3337" max="3337" width="15.140625" style="2" bestFit="1" customWidth="1"/>
    <col min="3338" max="3338" width="30.28515625" style="2" bestFit="1" customWidth="1"/>
    <col min="3339" max="3584" width="9.140625" style="2"/>
    <col min="3585" max="3585" width="0" style="2" hidden="1" customWidth="1"/>
    <col min="3586" max="3586" width="60.85546875" style="2" customWidth="1"/>
    <col min="3587" max="3587" width="27" style="2" customWidth="1"/>
    <col min="3588" max="3588" width="16.28515625" style="2" customWidth="1"/>
    <col min="3589" max="3591" width="15.42578125" style="2" customWidth="1"/>
    <col min="3592" max="3592" width="16.28515625" style="2" customWidth="1"/>
    <col min="3593" max="3593" width="15.140625" style="2" bestFit="1" customWidth="1"/>
    <col min="3594" max="3594" width="30.28515625" style="2" bestFit="1" customWidth="1"/>
    <col min="3595" max="3840" width="9.140625" style="2"/>
    <col min="3841" max="3841" width="0" style="2" hidden="1" customWidth="1"/>
    <col min="3842" max="3842" width="60.85546875" style="2" customWidth="1"/>
    <col min="3843" max="3843" width="27" style="2" customWidth="1"/>
    <col min="3844" max="3844" width="16.28515625" style="2" customWidth="1"/>
    <col min="3845" max="3847" width="15.42578125" style="2" customWidth="1"/>
    <col min="3848" max="3848" width="16.28515625" style="2" customWidth="1"/>
    <col min="3849" max="3849" width="15.140625" style="2" bestFit="1" customWidth="1"/>
    <col min="3850" max="3850" width="30.28515625" style="2" bestFit="1" customWidth="1"/>
    <col min="3851" max="4096" width="9.140625" style="2"/>
    <col min="4097" max="4097" width="0" style="2" hidden="1" customWidth="1"/>
    <col min="4098" max="4098" width="60.85546875" style="2" customWidth="1"/>
    <col min="4099" max="4099" width="27" style="2" customWidth="1"/>
    <col min="4100" max="4100" width="16.28515625" style="2" customWidth="1"/>
    <col min="4101" max="4103" width="15.42578125" style="2" customWidth="1"/>
    <col min="4104" max="4104" width="16.28515625" style="2" customWidth="1"/>
    <col min="4105" max="4105" width="15.140625" style="2" bestFit="1" customWidth="1"/>
    <col min="4106" max="4106" width="30.28515625" style="2" bestFit="1" customWidth="1"/>
    <col min="4107" max="4352" width="9.140625" style="2"/>
    <col min="4353" max="4353" width="0" style="2" hidden="1" customWidth="1"/>
    <col min="4354" max="4354" width="60.85546875" style="2" customWidth="1"/>
    <col min="4355" max="4355" width="27" style="2" customWidth="1"/>
    <col min="4356" max="4356" width="16.28515625" style="2" customWidth="1"/>
    <col min="4357" max="4359" width="15.42578125" style="2" customWidth="1"/>
    <col min="4360" max="4360" width="16.28515625" style="2" customWidth="1"/>
    <col min="4361" max="4361" width="15.140625" style="2" bestFit="1" customWidth="1"/>
    <col min="4362" max="4362" width="30.28515625" style="2" bestFit="1" customWidth="1"/>
    <col min="4363" max="4608" width="9.140625" style="2"/>
    <col min="4609" max="4609" width="0" style="2" hidden="1" customWidth="1"/>
    <col min="4610" max="4610" width="60.85546875" style="2" customWidth="1"/>
    <col min="4611" max="4611" width="27" style="2" customWidth="1"/>
    <col min="4612" max="4612" width="16.28515625" style="2" customWidth="1"/>
    <col min="4613" max="4615" width="15.42578125" style="2" customWidth="1"/>
    <col min="4616" max="4616" width="16.28515625" style="2" customWidth="1"/>
    <col min="4617" max="4617" width="15.140625" style="2" bestFit="1" customWidth="1"/>
    <col min="4618" max="4618" width="30.28515625" style="2" bestFit="1" customWidth="1"/>
    <col min="4619" max="4864" width="9.140625" style="2"/>
    <col min="4865" max="4865" width="0" style="2" hidden="1" customWidth="1"/>
    <col min="4866" max="4866" width="60.85546875" style="2" customWidth="1"/>
    <col min="4867" max="4867" width="27" style="2" customWidth="1"/>
    <col min="4868" max="4868" width="16.28515625" style="2" customWidth="1"/>
    <col min="4869" max="4871" width="15.42578125" style="2" customWidth="1"/>
    <col min="4872" max="4872" width="16.28515625" style="2" customWidth="1"/>
    <col min="4873" max="4873" width="15.140625" style="2" bestFit="1" customWidth="1"/>
    <col min="4874" max="4874" width="30.28515625" style="2" bestFit="1" customWidth="1"/>
    <col min="4875" max="5120" width="9.140625" style="2"/>
    <col min="5121" max="5121" width="0" style="2" hidden="1" customWidth="1"/>
    <col min="5122" max="5122" width="60.85546875" style="2" customWidth="1"/>
    <col min="5123" max="5123" width="27" style="2" customWidth="1"/>
    <col min="5124" max="5124" width="16.28515625" style="2" customWidth="1"/>
    <col min="5125" max="5127" width="15.42578125" style="2" customWidth="1"/>
    <col min="5128" max="5128" width="16.28515625" style="2" customWidth="1"/>
    <col min="5129" max="5129" width="15.140625" style="2" bestFit="1" customWidth="1"/>
    <col min="5130" max="5130" width="30.28515625" style="2" bestFit="1" customWidth="1"/>
    <col min="5131" max="5376" width="9.140625" style="2"/>
    <col min="5377" max="5377" width="0" style="2" hidden="1" customWidth="1"/>
    <col min="5378" max="5378" width="60.85546875" style="2" customWidth="1"/>
    <col min="5379" max="5379" width="27" style="2" customWidth="1"/>
    <col min="5380" max="5380" width="16.28515625" style="2" customWidth="1"/>
    <col min="5381" max="5383" width="15.42578125" style="2" customWidth="1"/>
    <col min="5384" max="5384" width="16.28515625" style="2" customWidth="1"/>
    <col min="5385" max="5385" width="15.140625" style="2" bestFit="1" customWidth="1"/>
    <col min="5386" max="5386" width="30.28515625" style="2" bestFit="1" customWidth="1"/>
    <col min="5387" max="5632" width="9.140625" style="2"/>
    <col min="5633" max="5633" width="0" style="2" hidden="1" customWidth="1"/>
    <col min="5634" max="5634" width="60.85546875" style="2" customWidth="1"/>
    <col min="5635" max="5635" width="27" style="2" customWidth="1"/>
    <col min="5636" max="5636" width="16.28515625" style="2" customWidth="1"/>
    <col min="5637" max="5639" width="15.42578125" style="2" customWidth="1"/>
    <col min="5640" max="5640" width="16.28515625" style="2" customWidth="1"/>
    <col min="5641" max="5641" width="15.140625" style="2" bestFit="1" customWidth="1"/>
    <col min="5642" max="5642" width="30.28515625" style="2" bestFit="1" customWidth="1"/>
    <col min="5643" max="5888" width="9.140625" style="2"/>
    <col min="5889" max="5889" width="0" style="2" hidden="1" customWidth="1"/>
    <col min="5890" max="5890" width="60.85546875" style="2" customWidth="1"/>
    <col min="5891" max="5891" width="27" style="2" customWidth="1"/>
    <col min="5892" max="5892" width="16.28515625" style="2" customWidth="1"/>
    <col min="5893" max="5895" width="15.42578125" style="2" customWidth="1"/>
    <col min="5896" max="5896" width="16.28515625" style="2" customWidth="1"/>
    <col min="5897" max="5897" width="15.140625" style="2" bestFit="1" customWidth="1"/>
    <col min="5898" max="5898" width="30.28515625" style="2" bestFit="1" customWidth="1"/>
    <col min="5899" max="6144" width="9.140625" style="2"/>
    <col min="6145" max="6145" width="0" style="2" hidden="1" customWidth="1"/>
    <col min="6146" max="6146" width="60.85546875" style="2" customWidth="1"/>
    <col min="6147" max="6147" width="27" style="2" customWidth="1"/>
    <col min="6148" max="6148" width="16.28515625" style="2" customWidth="1"/>
    <col min="6149" max="6151" width="15.42578125" style="2" customWidth="1"/>
    <col min="6152" max="6152" width="16.28515625" style="2" customWidth="1"/>
    <col min="6153" max="6153" width="15.140625" style="2" bestFit="1" customWidth="1"/>
    <col min="6154" max="6154" width="30.28515625" style="2" bestFit="1" customWidth="1"/>
    <col min="6155" max="6400" width="9.140625" style="2"/>
    <col min="6401" max="6401" width="0" style="2" hidden="1" customWidth="1"/>
    <col min="6402" max="6402" width="60.85546875" style="2" customWidth="1"/>
    <col min="6403" max="6403" width="27" style="2" customWidth="1"/>
    <col min="6404" max="6404" width="16.28515625" style="2" customWidth="1"/>
    <col min="6405" max="6407" width="15.42578125" style="2" customWidth="1"/>
    <col min="6408" max="6408" width="16.28515625" style="2" customWidth="1"/>
    <col min="6409" max="6409" width="15.140625" style="2" bestFit="1" customWidth="1"/>
    <col min="6410" max="6410" width="30.28515625" style="2" bestFit="1" customWidth="1"/>
    <col min="6411" max="6656" width="9.140625" style="2"/>
    <col min="6657" max="6657" width="0" style="2" hidden="1" customWidth="1"/>
    <col min="6658" max="6658" width="60.85546875" style="2" customWidth="1"/>
    <col min="6659" max="6659" width="27" style="2" customWidth="1"/>
    <col min="6660" max="6660" width="16.28515625" style="2" customWidth="1"/>
    <col min="6661" max="6663" width="15.42578125" style="2" customWidth="1"/>
    <col min="6664" max="6664" width="16.28515625" style="2" customWidth="1"/>
    <col min="6665" max="6665" width="15.140625" style="2" bestFit="1" customWidth="1"/>
    <col min="6666" max="6666" width="30.28515625" style="2" bestFit="1" customWidth="1"/>
    <col min="6667" max="6912" width="9.140625" style="2"/>
    <col min="6913" max="6913" width="0" style="2" hidden="1" customWidth="1"/>
    <col min="6914" max="6914" width="60.85546875" style="2" customWidth="1"/>
    <col min="6915" max="6915" width="27" style="2" customWidth="1"/>
    <col min="6916" max="6916" width="16.28515625" style="2" customWidth="1"/>
    <col min="6917" max="6919" width="15.42578125" style="2" customWidth="1"/>
    <col min="6920" max="6920" width="16.28515625" style="2" customWidth="1"/>
    <col min="6921" max="6921" width="15.140625" style="2" bestFit="1" customWidth="1"/>
    <col min="6922" max="6922" width="30.28515625" style="2" bestFit="1" customWidth="1"/>
    <col min="6923" max="7168" width="9.140625" style="2"/>
    <col min="7169" max="7169" width="0" style="2" hidden="1" customWidth="1"/>
    <col min="7170" max="7170" width="60.85546875" style="2" customWidth="1"/>
    <col min="7171" max="7171" width="27" style="2" customWidth="1"/>
    <col min="7172" max="7172" width="16.28515625" style="2" customWidth="1"/>
    <col min="7173" max="7175" width="15.42578125" style="2" customWidth="1"/>
    <col min="7176" max="7176" width="16.28515625" style="2" customWidth="1"/>
    <col min="7177" max="7177" width="15.140625" style="2" bestFit="1" customWidth="1"/>
    <col min="7178" max="7178" width="30.28515625" style="2" bestFit="1" customWidth="1"/>
    <col min="7179" max="7424" width="9.140625" style="2"/>
    <col min="7425" max="7425" width="0" style="2" hidden="1" customWidth="1"/>
    <col min="7426" max="7426" width="60.85546875" style="2" customWidth="1"/>
    <col min="7427" max="7427" width="27" style="2" customWidth="1"/>
    <col min="7428" max="7428" width="16.28515625" style="2" customWidth="1"/>
    <col min="7429" max="7431" width="15.42578125" style="2" customWidth="1"/>
    <col min="7432" max="7432" width="16.28515625" style="2" customWidth="1"/>
    <col min="7433" max="7433" width="15.140625" style="2" bestFit="1" customWidth="1"/>
    <col min="7434" max="7434" width="30.28515625" style="2" bestFit="1" customWidth="1"/>
    <col min="7435" max="7680" width="9.140625" style="2"/>
    <col min="7681" max="7681" width="0" style="2" hidden="1" customWidth="1"/>
    <col min="7682" max="7682" width="60.85546875" style="2" customWidth="1"/>
    <col min="7683" max="7683" width="27" style="2" customWidth="1"/>
    <col min="7684" max="7684" width="16.28515625" style="2" customWidth="1"/>
    <col min="7685" max="7687" width="15.42578125" style="2" customWidth="1"/>
    <col min="7688" max="7688" width="16.28515625" style="2" customWidth="1"/>
    <col min="7689" max="7689" width="15.140625" style="2" bestFit="1" customWidth="1"/>
    <col min="7690" max="7690" width="30.28515625" style="2" bestFit="1" customWidth="1"/>
    <col min="7691" max="7936" width="9.140625" style="2"/>
    <col min="7937" max="7937" width="0" style="2" hidden="1" customWidth="1"/>
    <col min="7938" max="7938" width="60.85546875" style="2" customWidth="1"/>
    <col min="7939" max="7939" width="27" style="2" customWidth="1"/>
    <col min="7940" max="7940" width="16.28515625" style="2" customWidth="1"/>
    <col min="7941" max="7943" width="15.42578125" style="2" customWidth="1"/>
    <col min="7944" max="7944" width="16.28515625" style="2" customWidth="1"/>
    <col min="7945" max="7945" width="15.140625" style="2" bestFit="1" customWidth="1"/>
    <col min="7946" max="7946" width="30.28515625" style="2" bestFit="1" customWidth="1"/>
    <col min="7947" max="8192" width="9.140625" style="2"/>
    <col min="8193" max="8193" width="0" style="2" hidden="1" customWidth="1"/>
    <col min="8194" max="8194" width="60.85546875" style="2" customWidth="1"/>
    <col min="8195" max="8195" width="27" style="2" customWidth="1"/>
    <col min="8196" max="8196" width="16.28515625" style="2" customWidth="1"/>
    <col min="8197" max="8199" width="15.42578125" style="2" customWidth="1"/>
    <col min="8200" max="8200" width="16.28515625" style="2" customWidth="1"/>
    <col min="8201" max="8201" width="15.140625" style="2" bestFit="1" customWidth="1"/>
    <col min="8202" max="8202" width="30.28515625" style="2" bestFit="1" customWidth="1"/>
    <col min="8203" max="8448" width="9.140625" style="2"/>
    <col min="8449" max="8449" width="0" style="2" hidden="1" customWidth="1"/>
    <col min="8450" max="8450" width="60.85546875" style="2" customWidth="1"/>
    <col min="8451" max="8451" width="27" style="2" customWidth="1"/>
    <col min="8452" max="8452" width="16.28515625" style="2" customWidth="1"/>
    <col min="8453" max="8455" width="15.42578125" style="2" customWidth="1"/>
    <col min="8456" max="8456" width="16.28515625" style="2" customWidth="1"/>
    <col min="8457" max="8457" width="15.140625" style="2" bestFit="1" customWidth="1"/>
    <col min="8458" max="8458" width="30.28515625" style="2" bestFit="1" customWidth="1"/>
    <col min="8459" max="8704" width="9.140625" style="2"/>
    <col min="8705" max="8705" width="0" style="2" hidden="1" customWidth="1"/>
    <col min="8706" max="8706" width="60.85546875" style="2" customWidth="1"/>
    <col min="8707" max="8707" width="27" style="2" customWidth="1"/>
    <col min="8708" max="8708" width="16.28515625" style="2" customWidth="1"/>
    <col min="8709" max="8711" width="15.42578125" style="2" customWidth="1"/>
    <col min="8712" max="8712" width="16.28515625" style="2" customWidth="1"/>
    <col min="8713" max="8713" width="15.140625" style="2" bestFit="1" customWidth="1"/>
    <col min="8714" max="8714" width="30.28515625" style="2" bestFit="1" customWidth="1"/>
    <col min="8715" max="8960" width="9.140625" style="2"/>
    <col min="8961" max="8961" width="0" style="2" hidden="1" customWidth="1"/>
    <col min="8962" max="8962" width="60.85546875" style="2" customWidth="1"/>
    <col min="8963" max="8963" width="27" style="2" customWidth="1"/>
    <col min="8964" max="8964" width="16.28515625" style="2" customWidth="1"/>
    <col min="8965" max="8967" width="15.42578125" style="2" customWidth="1"/>
    <col min="8968" max="8968" width="16.28515625" style="2" customWidth="1"/>
    <col min="8969" max="8969" width="15.140625" style="2" bestFit="1" customWidth="1"/>
    <col min="8970" max="8970" width="30.28515625" style="2" bestFit="1" customWidth="1"/>
    <col min="8971" max="9216" width="9.140625" style="2"/>
    <col min="9217" max="9217" width="0" style="2" hidden="1" customWidth="1"/>
    <col min="9218" max="9218" width="60.85546875" style="2" customWidth="1"/>
    <col min="9219" max="9219" width="27" style="2" customWidth="1"/>
    <col min="9220" max="9220" width="16.28515625" style="2" customWidth="1"/>
    <col min="9221" max="9223" width="15.42578125" style="2" customWidth="1"/>
    <col min="9224" max="9224" width="16.28515625" style="2" customWidth="1"/>
    <col min="9225" max="9225" width="15.140625" style="2" bestFit="1" customWidth="1"/>
    <col min="9226" max="9226" width="30.28515625" style="2" bestFit="1" customWidth="1"/>
    <col min="9227" max="9472" width="9.140625" style="2"/>
    <col min="9473" max="9473" width="0" style="2" hidden="1" customWidth="1"/>
    <col min="9474" max="9474" width="60.85546875" style="2" customWidth="1"/>
    <col min="9475" max="9475" width="27" style="2" customWidth="1"/>
    <col min="9476" max="9476" width="16.28515625" style="2" customWidth="1"/>
    <col min="9477" max="9479" width="15.42578125" style="2" customWidth="1"/>
    <col min="9480" max="9480" width="16.28515625" style="2" customWidth="1"/>
    <col min="9481" max="9481" width="15.140625" style="2" bestFit="1" customWidth="1"/>
    <col min="9482" max="9482" width="30.28515625" style="2" bestFit="1" customWidth="1"/>
    <col min="9483" max="9728" width="9.140625" style="2"/>
    <col min="9729" max="9729" width="0" style="2" hidden="1" customWidth="1"/>
    <col min="9730" max="9730" width="60.85546875" style="2" customWidth="1"/>
    <col min="9731" max="9731" width="27" style="2" customWidth="1"/>
    <col min="9732" max="9732" width="16.28515625" style="2" customWidth="1"/>
    <col min="9733" max="9735" width="15.42578125" style="2" customWidth="1"/>
    <col min="9736" max="9736" width="16.28515625" style="2" customWidth="1"/>
    <col min="9737" max="9737" width="15.140625" style="2" bestFit="1" customWidth="1"/>
    <col min="9738" max="9738" width="30.28515625" style="2" bestFit="1" customWidth="1"/>
    <col min="9739" max="9984" width="9.140625" style="2"/>
    <col min="9985" max="9985" width="0" style="2" hidden="1" customWidth="1"/>
    <col min="9986" max="9986" width="60.85546875" style="2" customWidth="1"/>
    <col min="9987" max="9987" width="27" style="2" customWidth="1"/>
    <col min="9988" max="9988" width="16.28515625" style="2" customWidth="1"/>
    <col min="9989" max="9991" width="15.42578125" style="2" customWidth="1"/>
    <col min="9992" max="9992" width="16.28515625" style="2" customWidth="1"/>
    <col min="9993" max="9993" width="15.140625" style="2" bestFit="1" customWidth="1"/>
    <col min="9994" max="9994" width="30.28515625" style="2" bestFit="1" customWidth="1"/>
    <col min="9995" max="10240" width="9.140625" style="2"/>
    <col min="10241" max="10241" width="0" style="2" hidden="1" customWidth="1"/>
    <col min="10242" max="10242" width="60.85546875" style="2" customWidth="1"/>
    <col min="10243" max="10243" width="27" style="2" customWidth="1"/>
    <col min="10244" max="10244" width="16.28515625" style="2" customWidth="1"/>
    <col min="10245" max="10247" width="15.42578125" style="2" customWidth="1"/>
    <col min="10248" max="10248" width="16.28515625" style="2" customWidth="1"/>
    <col min="10249" max="10249" width="15.140625" style="2" bestFit="1" customWidth="1"/>
    <col min="10250" max="10250" width="30.28515625" style="2" bestFit="1" customWidth="1"/>
    <col min="10251" max="10496" width="9.140625" style="2"/>
    <col min="10497" max="10497" width="0" style="2" hidden="1" customWidth="1"/>
    <col min="10498" max="10498" width="60.85546875" style="2" customWidth="1"/>
    <col min="10499" max="10499" width="27" style="2" customWidth="1"/>
    <col min="10500" max="10500" width="16.28515625" style="2" customWidth="1"/>
    <col min="10501" max="10503" width="15.42578125" style="2" customWidth="1"/>
    <col min="10504" max="10504" width="16.28515625" style="2" customWidth="1"/>
    <col min="10505" max="10505" width="15.140625" style="2" bestFit="1" customWidth="1"/>
    <col min="10506" max="10506" width="30.28515625" style="2" bestFit="1" customWidth="1"/>
    <col min="10507" max="10752" width="9.140625" style="2"/>
    <col min="10753" max="10753" width="0" style="2" hidden="1" customWidth="1"/>
    <col min="10754" max="10754" width="60.85546875" style="2" customWidth="1"/>
    <col min="10755" max="10755" width="27" style="2" customWidth="1"/>
    <col min="10756" max="10756" width="16.28515625" style="2" customWidth="1"/>
    <col min="10757" max="10759" width="15.42578125" style="2" customWidth="1"/>
    <col min="10760" max="10760" width="16.28515625" style="2" customWidth="1"/>
    <col min="10761" max="10761" width="15.140625" style="2" bestFit="1" customWidth="1"/>
    <col min="10762" max="10762" width="30.28515625" style="2" bestFit="1" customWidth="1"/>
    <col min="10763" max="11008" width="9.140625" style="2"/>
    <col min="11009" max="11009" width="0" style="2" hidden="1" customWidth="1"/>
    <col min="11010" max="11010" width="60.85546875" style="2" customWidth="1"/>
    <col min="11011" max="11011" width="27" style="2" customWidth="1"/>
    <col min="11012" max="11012" width="16.28515625" style="2" customWidth="1"/>
    <col min="11013" max="11015" width="15.42578125" style="2" customWidth="1"/>
    <col min="11016" max="11016" width="16.28515625" style="2" customWidth="1"/>
    <col min="11017" max="11017" width="15.140625" style="2" bestFit="1" customWidth="1"/>
    <col min="11018" max="11018" width="30.28515625" style="2" bestFit="1" customWidth="1"/>
    <col min="11019" max="11264" width="9.140625" style="2"/>
    <col min="11265" max="11265" width="0" style="2" hidden="1" customWidth="1"/>
    <col min="11266" max="11266" width="60.85546875" style="2" customWidth="1"/>
    <col min="11267" max="11267" width="27" style="2" customWidth="1"/>
    <col min="11268" max="11268" width="16.28515625" style="2" customWidth="1"/>
    <col min="11269" max="11271" width="15.42578125" style="2" customWidth="1"/>
    <col min="11272" max="11272" width="16.28515625" style="2" customWidth="1"/>
    <col min="11273" max="11273" width="15.140625" style="2" bestFit="1" customWidth="1"/>
    <col min="11274" max="11274" width="30.28515625" style="2" bestFit="1" customWidth="1"/>
    <col min="11275" max="11520" width="9.140625" style="2"/>
    <col min="11521" max="11521" width="0" style="2" hidden="1" customWidth="1"/>
    <col min="11522" max="11522" width="60.85546875" style="2" customWidth="1"/>
    <col min="11523" max="11523" width="27" style="2" customWidth="1"/>
    <col min="11524" max="11524" width="16.28515625" style="2" customWidth="1"/>
    <col min="11525" max="11527" width="15.42578125" style="2" customWidth="1"/>
    <col min="11528" max="11528" width="16.28515625" style="2" customWidth="1"/>
    <col min="11529" max="11529" width="15.140625" style="2" bestFit="1" customWidth="1"/>
    <col min="11530" max="11530" width="30.28515625" style="2" bestFit="1" customWidth="1"/>
    <col min="11531" max="11776" width="9.140625" style="2"/>
    <col min="11777" max="11777" width="0" style="2" hidden="1" customWidth="1"/>
    <col min="11778" max="11778" width="60.85546875" style="2" customWidth="1"/>
    <col min="11779" max="11779" width="27" style="2" customWidth="1"/>
    <col min="11780" max="11780" width="16.28515625" style="2" customWidth="1"/>
    <col min="11781" max="11783" width="15.42578125" style="2" customWidth="1"/>
    <col min="11784" max="11784" width="16.28515625" style="2" customWidth="1"/>
    <col min="11785" max="11785" width="15.140625" style="2" bestFit="1" customWidth="1"/>
    <col min="11786" max="11786" width="30.28515625" style="2" bestFit="1" customWidth="1"/>
    <col min="11787" max="12032" width="9.140625" style="2"/>
    <col min="12033" max="12033" width="0" style="2" hidden="1" customWidth="1"/>
    <col min="12034" max="12034" width="60.85546875" style="2" customWidth="1"/>
    <col min="12035" max="12035" width="27" style="2" customWidth="1"/>
    <col min="12036" max="12036" width="16.28515625" style="2" customWidth="1"/>
    <col min="12037" max="12039" width="15.42578125" style="2" customWidth="1"/>
    <col min="12040" max="12040" width="16.28515625" style="2" customWidth="1"/>
    <col min="12041" max="12041" width="15.140625" style="2" bestFit="1" customWidth="1"/>
    <col min="12042" max="12042" width="30.28515625" style="2" bestFit="1" customWidth="1"/>
    <col min="12043" max="12288" width="9.140625" style="2"/>
    <col min="12289" max="12289" width="0" style="2" hidden="1" customWidth="1"/>
    <col min="12290" max="12290" width="60.85546875" style="2" customWidth="1"/>
    <col min="12291" max="12291" width="27" style="2" customWidth="1"/>
    <col min="12292" max="12292" width="16.28515625" style="2" customWidth="1"/>
    <col min="12293" max="12295" width="15.42578125" style="2" customWidth="1"/>
    <col min="12296" max="12296" width="16.28515625" style="2" customWidth="1"/>
    <col min="12297" max="12297" width="15.140625" style="2" bestFit="1" customWidth="1"/>
    <col min="12298" max="12298" width="30.28515625" style="2" bestFit="1" customWidth="1"/>
    <col min="12299" max="12544" width="9.140625" style="2"/>
    <col min="12545" max="12545" width="0" style="2" hidden="1" customWidth="1"/>
    <col min="12546" max="12546" width="60.85546875" style="2" customWidth="1"/>
    <col min="12547" max="12547" width="27" style="2" customWidth="1"/>
    <col min="12548" max="12548" width="16.28515625" style="2" customWidth="1"/>
    <col min="12549" max="12551" width="15.42578125" style="2" customWidth="1"/>
    <col min="12552" max="12552" width="16.28515625" style="2" customWidth="1"/>
    <col min="12553" max="12553" width="15.140625" style="2" bestFit="1" customWidth="1"/>
    <col min="12554" max="12554" width="30.28515625" style="2" bestFit="1" customWidth="1"/>
    <col min="12555" max="12800" width="9.140625" style="2"/>
    <col min="12801" max="12801" width="0" style="2" hidden="1" customWidth="1"/>
    <col min="12802" max="12802" width="60.85546875" style="2" customWidth="1"/>
    <col min="12803" max="12803" width="27" style="2" customWidth="1"/>
    <col min="12804" max="12804" width="16.28515625" style="2" customWidth="1"/>
    <col min="12805" max="12807" width="15.42578125" style="2" customWidth="1"/>
    <col min="12808" max="12808" width="16.28515625" style="2" customWidth="1"/>
    <col min="12809" max="12809" width="15.140625" style="2" bestFit="1" customWidth="1"/>
    <col min="12810" max="12810" width="30.28515625" style="2" bestFit="1" customWidth="1"/>
    <col min="12811" max="13056" width="9.140625" style="2"/>
    <col min="13057" max="13057" width="0" style="2" hidden="1" customWidth="1"/>
    <col min="13058" max="13058" width="60.85546875" style="2" customWidth="1"/>
    <col min="13059" max="13059" width="27" style="2" customWidth="1"/>
    <col min="13060" max="13060" width="16.28515625" style="2" customWidth="1"/>
    <col min="13061" max="13063" width="15.42578125" style="2" customWidth="1"/>
    <col min="13064" max="13064" width="16.28515625" style="2" customWidth="1"/>
    <col min="13065" max="13065" width="15.140625" style="2" bestFit="1" customWidth="1"/>
    <col min="13066" max="13066" width="30.28515625" style="2" bestFit="1" customWidth="1"/>
    <col min="13067" max="13312" width="9.140625" style="2"/>
    <col min="13313" max="13313" width="0" style="2" hidden="1" customWidth="1"/>
    <col min="13314" max="13314" width="60.85546875" style="2" customWidth="1"/>
    <col min="13315" max="13315" width="27" style="2" customWidth="1"/>
    <col min="13316" max="13316" width="16.28515625" style="2" customWidth="1"/>
    <col min="13317" max="13319" width="15.42578125" style="2" customWidth="1"/>
    <col min="13320" max="13320" width="16.28515625" style="2" customWidth="1"/>
    <col min="13321" max="13321" width="15.140625" style="2" bestFit="1" customWidth="1"/>
    <col min="13322" max="13322" width="30.28515625" style="2" bestFit="1" customWidth="1"/>
    <col min="13323" max="13568" width="9.140625" style="2"/>
    <col min="13569" max="13569" width="0" style="2" hidden="1" customWidth="1"/>
    <col min="13570" max="13570" width="60.85546875" style="2" customWidth="1"/>
    <col min="13571" max="13571" width="27" style="2" customWidth="1"/>
    <col min="13572" max="13572" width="16.28515625" style="2" customWidth="1"/>
    <col min="13573" max="13575" width="15.42578125" style="2" customWidth="1"/>
    <col min="13576" max="13576" width="16.28515625" style="2" customWidth="1"/>
    <col min="13577" max="13577" width="15.140625" style="2" bestFit="1" customWidth="1"/>
    <col min="13578" max="13578" width="30.28515625" style="2" bestFit="1" customWidth="1"/>
    <col min="13579" max="13824" width="9.140625" style="2"/>
    <col min="13825" max="13825" width="0" style="2" hidden="1" customWidth="1"/>
    <col min="13826" max="13826" width="60.85546875" style="2" customWidth="1"/>
    <col min="13827" max="13827" width="27" style="2" customWidth="1"/>
    <col min="13828" max="13828" width="16.28515625" style="2" customWidth="1"/>
    <col min="13829" max="13831" width="15.42578125" style="2" customWidth="1"/>
    <col min="13832" max="13832" width="16.28515625" style="2" customWidth="1"/>
    <col min="13833" max="13833" width="15.140625" style="2" bestFit="1" customWidth="1"/>
    <col min="13834" max="13834" width="30.28515625" style="2" bestFit="1" customWidth="1"/>
    <col min="13835" max="14080" width="9.140625" style="2"/>
    <col min="14081" max="14081" width="0" style="2" hidden="1" customWidth="1"/>
    <col min="14082" max="14082" width="60.85546875" style="2" customWidth="1"/>
    <col min="14083" max="14083" width="27" style="2" customWidth="1"/>
    <col min="14084" max="14084" width="16.28515625" style="2" customWidth="1"/>
    <col min="14085" max="14087" width="15.42578125" style="2" customWidth="1"/>
    <col min="14088" max="14088" width="16.28515625" style="2" customWidth="1"/>
    <col min="14089" max="14089" width="15.140625" style="2" bestFit="1" customWidth="1"/>
    <col min="14090" max="14090" width="30.28515625" style="2" bestFit="1" customWidth="1"/>
    <col min="14091" max="14336" width="9.140625" style="2"/>
    <col min="14337" max="14337" width="0" style="2" hidden="1" customWidth="1"/>
    <col min="14338" max="14338" width="60.85546875" style="2" customWidth="1"/>
    <col min="14339" max="14339" width="27" style="2" customWidth="1"/>
    <col min="14340" max="14340" width="16.28515625" style="2" customWidth="1"/>
    <col min="14341" max="14343" width="15.42578125" style="2" customWidth="1"/>
    <col min="14344" max="14344" width="16.28515625" style="2" customWidth="1"/>
    <col min="14345" max="14345" width="15.140625" style="2" bestFit="1" customWidth="1"/>
    <col min="14346" max="14346" width="30.28515625" style="2" bestFit="1" customWidth="1"/>
    <col min="14347" max="14592" width="9.140625" style="2"/>
    <col min="14593" max="14593" width="0" style="2" hidden="1" customWidth="1"/>
    <col min="14594" max="14594" width="60.85546875" style="2" customWidth="1"/>
    <col min="14595" max="14595" width="27" style="2" customWidth="1"/>
    <col min="14596" max="14596" width="16.28515625" style="2" customWidth="1"/>
    <col min="14597" max="14599" width="15.42578125" style="2" customWidth="1"/>
    <col min="14600" max="14600" width="16.28515625" style="2" customWidth="1"/>
    <col min="14601" max="14601" width="15.140625" style="2" bestFit="1" customWidth="1"/>
    <col min="14602" max="14602" width="30.28515625" style="2" bestFit="1" customWidth="1"/>
    <col min="14603" max="14848" width="9.140625" style="2"/>
    <col min="14849" max="14849" width="0" style="2" hidden="1" customWidth="1"/>
    <col min="14850" max="14850" width="60.85546875" style="2" customWidth="1"/>
    <col min="14851" max="14851" width="27" style="2" customWidth="1"/>
    <col min="14852" max="14852" width="16.28515625" style="2" customWidth="1"/>
    <col min="14853" max="14855" width="15.42578125" style="2" customWidth="1"/>
    <col min="14856" max="14856" width="16.28515625" style="2" customWidth="1"/>
    <col min="14857" max="14857" width="15.140625" style="2" bestFit="1" customWidth="1"/>
    <col min="14858" max="14858" width="30.28515625" style="2" bestFit="1" customWidth="1"/>
    <col min="14859" max="15104" width="9.140625" style="2"/>
    <col min="15105" max="15105" width="0" style="2" hidden="1" customWidth="1"/>
    <col min="15106" max="15106" width="60.85546875" style="2" customWidth="1"/>
    <col min="15107" max="15107" width="27" style="2" customWidth="1"/>
    <col min="15108" max="15108" width="16.28515625" style="2" customWidth="1"/>
    <col min="15109" max="15111" width="15.42578125" style="2" customWidth="1"/>
    <col min="15112" max="15112" width="16.28515625" style="2" customWidth="1"/>
    <col min="15113" max="15113" width="15.140625" style="2" bestFit="1" customWidth="1"/>
    <col min="15114" max="15114" width="30.28515625" style="2" bestFit="1" customWidth="1"/>
    <col min="15115" max="15360" width="9.140625" style="2"/>
    <col min="15361" max="15361" width="0" style="2" hidden="1" customWidth="1"/>
    <col min="15362" max="15362" width="60.85546875" style="2" customWidth="1"/>
    <col min="15363" max="15363" width="27" style="2" customWidth="1"/>
    <col min="15364" max="15364" width="16.28515625" style="2" customWidth="1"/>
    <col min="15365" max="15367" width="15.42578125" style="2" customWidth="1"/>
    <col min="15368" max="15368" width="16.28515625" style="2" customWidth="1"/>
    <col min="15369" max="15369" width="15.140625" style="2" bestFit="1" customWidth="1"/>
    <col min="15370" max="15370" width="30.28515625" style="2" bestFit="1" customWidth="1"/>
    <col min="15371" max="15616" width="9.140625" style="2"/>
    <col min="15617" max="15617" width="0" style="2" hidden="1" customWidth="1"/>
    <col min="15618" max="15618" width="60.85546875" style="2" customWidth="1"/>
    <col min="15619" max="15619" width="27" style="2" customWidth="1"/>
    <col min="15620" max="15620" width="16.28515625" style="2" customWidth="1"/>
    <col min="15621" max="15623" width="15.42578125" style="2" customWidth="1"/>
    <col min="15624" max="15624" width="16.28515625" style="2" customWidth="1"/>
    <col min="15625" max="15625" width="15.140625" style="2" bestFit="1" customWidth="1"/>
    <col min="15626" max="15626" width="30.28515625" style="2" bestFit="1" customWidth="1"/>
    <col min="15627" max="15872" width="9.140625" style="2"/>
    <col min="15873" max="15873" width="0" style="2" hidden="1" customWidth="1"/>
    <col min="15874" max="15874" width="60.85546875" style="2" customWidth="1"/>
    <col min="15875" max="15875" width="27" style="2" customWidth="1"/>
    <col min="15876" max="15876" width="16.28515625" style="2" customWidth="1"/>
    <col min="15877" max="15879" width="15.42578125" style="2" customWidth="1"/>
    <col min="15880" max="15880" width="16.28515625" style="2" customWidth="1"/>
    <col min="15881" max="15881" width="15.140625" style="2" bestFit="1" customWidth="1"/>
    <col min="15882" max="15882" width="30.28515625" style="2" bestFit="1" customWidth="1"/>
    <col min="15883" max="16128" width="9.140625" style="2"/>
    <col min="16129" max="16129" width="0" style="2" hidden="1" customWidth="1"/>
    <col min="16130" max="16130" width="60.85546875" style="2" customWidth="1"/>
    <col min="16131" max="16131" width="27" style="2" customWidth="1"/>
    <col min="16132" max="16132" width="16.28515625" style="2" customWidth="1"/>
    <col min="16133" max="16135" width="15.42578125" style="2" customWidth="1"/>
    <col min="16136" max="16136" width="16.28515625" style="2" customWidth="1"/>
    <col min="16137" max="16137" width="15.140625" style="2" bestFit="1" customWidth="1"/>
    <col min="16138" max="16138" width="30.28515625" style="2" bestFit="1" customWidth="1"/>
    <col min="16139" max="16384" width="9.140625" style="2"/>
  </cols>
  <sheetData>
    <row r="1" spans="2:13" hidden="1" x14ac:dyDescent="0.25">
      <c r="B1" s="316" t="s">
        <v>0</v>
      </c>
      <c r="C1" s="317"/>
      <c r="D1" s="317"/>
      <c r="E1" s="317"/>
      <c r="F1" s="317"/>
      <c r="G1" s="317"/>
      <c r="H1" s="318"/>
    </row>
    <row r="2" spans="2:13" hidden="1" x14ac:dyDescent="0.25">
      <c r="B2" s="319" t="s">
        <v>1</v>
      </c>
      <c r="C2" s="320"/>
      <c r="D2" s="320"/>
      <c r="E2" s="320"/>
      <c r="F2" s="320"/>
      <c r="G2" s="320"/>
      <c r="H2" s="321"/>
    </row>
    <row r="3" spans="2:13" x14ac:dyDescent="0.25">
      <c r="B3" s="4" t="s">
        <v>2</v>
      </c>
      <c r="C3" s="5"/>
      <c r="D3" s="6"/>
      <c r="E3" s="7"/>
      <c r="F3" s="7"/>
      <c r="G3" s="7"/>
      <c r="H3" s="8"/>
    </row>
    <row r="4" spans="2:13" ht="15" customHeight="1" x14ac:dyDescent="0.25">
      <c r="B4" s="328" t="s">
        <v>120</v>
      </c>
      <c r="C4" s="329"/>
      <c r="D4" s="329"/>
      <c r="E4" s="329"/>
      <c r="F4" s="329"/>
      <c r="G4" s="329"/>
      <c r="H4" s="330"/>
    </row>
    <row r="5" spans="2:13" x14ac:dyDescent="0.25">
      <c r="B5" s="4" t="s">
        <v>4</v>
      </c>
      <c r="C5" s="11"/>
      <c r="D5" s="12"/>
      <c r="E5" s="11"/>
      <c r="F5" s="11"/>
      <c r="G5" s="11"/>
      <c r="H5" s="13"/>
    </row>
    <row r="6" spans="2:13" x14ac:dyDescent="0.25">
      <c r="B6" s="4"/>
      <c r="C6" s="11"/>
      <c r="D6" s="12"/>
      <c r="E6" s="11"/>
      <c r="F6" s="11"/>
      <c r="G6" s="11"/>
      <c r="H6" s="13"/>
    </row>
    <row r="7" spans="2:13" ht="35.1" customHeight="1" x14ac:dyDescent="0.25">
      <c r="B7" s="14" t="s">
        <v>5</v>
      </c>
      <c r="C7" s="14" t="s">
        <v>121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</row>
    <row r="8" spans="2:13" x14ac:dyDescent="0.25">
      <c r="B8" s="4" t="s">
        <v>122</v>
      </c>
      <c r="C8" s="19"/>
      <c r="D8" s="75"/>
      <c r="E8" s="21"/>
      <c r="F8" s="22"/>
      <c r="G8" s="21"/>
      <c r="H8" s="19"/>
    </row>
    <row r="9" spans="2:13" x14ac:dyDescent="0.25">
      <c r="B9" s="27" t="s">
        <v>14</v>
      </c>
      <c r="C9" s="19"/>
      <c r="D9" s="75"/>
      <c r="E9" s="21"/>
      <c r="F9" s="22"/>
      <c r="G9" s="21"/>
      <c r="H9" s="19"/>
    </row>
    <row r="10" spans="2:13" x14ac:dyDescent="0.25">
      <c r="B10" s="45" t="s">
        <v>123</v>
      </c>
      <c r="C10" s="76" t="s">
        <v>124</v>
      </c>
      <c r="D10" s="77">
        <v>10240</v>
      </c>
      <c r="E10" s="30">
        <v>68.680000000000007</v>
      </c>
      <c r="F10" s="42">
        <v>1.78</v>
      </c>
      <c r="G10" s="30"/>
      <c r="H10" s="43" t="s">
        <v>125</v>
      </c>
      <c r="I10" s="63"/>
      <c r="J10" s="18"/>
      <c r="K10" s="18"/>
      <c r="L10" s="78"/>
      <c r="M10" s="78"/>
    </row>
    <row r="11" spans="2:13" x14ac:dyDescent="0.25">
      <c r="B11" s="45" t="s">
        <v>126</v>
      </c>
      <c r="C11" s="76" t="s">
        <v>127</v>
      </c>
      <c r="D11" s="77">
        <v>3730</v>
      </c>
      <c r="E11" s="30">
        <v>64.760000000000005</v>
      </c>
      <c r="F11" s="42">
        <v>1.68</v>
      </c>
      <c r="G11" s="30"/>
      <c r="H11" s="43" t="s">
        <v>128</v>
      </c>
      <c r="I11" s="63"/>
      <c r="J11" s="18"/>
      <c r="K11" s="18"/>
      <c r="L11" s="78"/>
      <c r="M11" s="78"/>
    </row>
    <row r="12" spans="2:13" x14ac:dyDescent="0.25">
      <c r="B12" s="45" t="s">
        <v>129</v>
      </c>
      <c r="C12" s="76" t="s">
        <v>130</v>
      </c>
      <c r="D12" s="77">
        <v>7900</v>
      </c>
      <c r="E12" s="30">
        <v>62.32</v>
      </c>
      <c r="F12" s="42">
        <v>1.61</v>
      </c>
      <c r="G12" s="30"/>
      <c r="H12" s="43" t="s">
        <v>131</v>
      </c>
      <c r="I12" s="63"/>
      <c r="J12" s="18"/>
      <c r="K12" s="18"/>
      <c r="L12" s="78"/>
      <c r="M12" s="78"/>
    </row>
    <row r="13" spans="2:13" x14ac:dyDescent="0.25">
      <c r="B13" s="45" t="s">
        <v>132</v>
      </c>
      <c r="C13" s="76" t="s">
        <v>133</v>
      </c>
      <c r="D13" s="77">
        <v>4400</v>
      </c>
      <c r="E13" s="30">
        <v>48.54</v>
      </c>
      <c r="F13" s="42">
        <v>1.26</v>
      </c>
      <c r="G13" s="30"/>
      <c r="H13" s="43" t="s">
        <v>134</v>
      </c>
      <c r="I13" s="63"/>
      <c r="J13" s="18"/>
      <c r="K13" s="18"/>
      <c r="L13" s="78"/>
      <c r="M13" s="78"/>
    </row>
    <row r="14" spans="2:13" x14ac:dyDescent="0.25">
      <c r="B14" s="45" t="s">
        <v>135</v>
      </c>
      <c r="C14" s="76" t="s">
        <v>136</v>
      </c>
      <c r="D14" s="77">
        <v>670</v>
      </c>
      <c r="E14" s="30">
        <v>46.9</v>
      </c>
      <c r="F14" s="42">
        <v>1.21</v>
      </c>
      <c r="G14" s="30"/>
      <c r="H14" s="43" t="s">
        <v>137</v>
      </c>
      <c r="I14" s="63"/>
      <c r="J14" s="18"/>
      <c r="K14" s="18"/>
      <c r="L14" s="78"/>
      <c r="M14" s="78"/>
    </row>
    <row r="15" spans="2:13" x14ac:dyDescent="0.25">
      <c r="B15" s="45" t="s">
        <v>138</v>
      </c>
      <c r="C15" s="76" t="s">
        <v>130</v>
      </c>
      <c r="D15" s="77">
        <v>8000</v>
      </c>
      <c r="E15" s="30">
        <v>43.06</v>
      </c>
      <c r="F15" s="42">
        <v>1.1100000000000001</v>
      </c>
      <c r="G15" s="30"/>
      <c r="H15" s="43" t="s">
        <v>139</v>
      </c>
      <c r="I15" s="63"/>
      <c r="J15" s="18"/>
      <c r="K15" s="18"/>
      <c r="L15" s="78"/>
      <c r="M15" s="78"/>
    </row>
    <row r="16" spans="2:13" x14ac:dyDescent="0.25">
      <c r="B16" s="45" t="s">
        <v>140</v>
      </c>
      <c r="C16" s="76" t="s">
        <v>141</v>
      </c>
      <c r="D16" s="77">
        <v>6450</v>
      </c>
      <c r="E16" s="30">
        <v>33.619999999999997</v>
      </c>
      <c r="F16" s="42">
        <v>0.87</v>
      </c>
      <c r="G16" s="30"/>
      <c r="H16" s="43" t="s">
        <v>142</v>
      </c>
      <c r="I16" s="63"/>
      <c r="J16" s="18"/>
      <c r="K16" s="18"/>
      <c r="L16" s="78"/>
      <c r="M16" s="78"/>
    </row>
    <row r="17" spans="2:13" x14ac:dyDescent="0.25">
      <c r="B17" s="45" t="s">
        <v>143</v>
      </c>
      <c r="C17" s="76" t="s">
        <v>133</v>
      </c>
      <c r="D17" s="77">
        <v>5100</v>
      </c>
      <c r="E17" s="30">
        <v>32.76</v>
      </c>
      <c r="F17" s="42">
        <v>0.85</v>
      </c>
      <c r="G17" s="30"/>
      <c r="H17" s="43" t="s">
        <v>144</v>
      </c>
      <c r="I17" s="63"/>
      <c r="J17" s="18"/>
      <c r="K17" s="18"/>
      <c r="L17" s="78"/>
      <c r="M17" s="78"/>
    </row>
    <row r="18" spans="2:13" x14ac:dyDescent="0.25">
      <c r="B18" s="45" t="s">
        <v>145</v>
      </c>
      <c r="C18" s="76" t="s">
        <v>146</v>
      </c>
      <c r="D18" s="77">
        <v>6200</v>
      </c>
      <c r="E18" s="30">
        <v>30.99</v>
      </c>
      <c r="F18" s="42">
        <v>0.8</v>
      </c>
      <c r="G18" s="30"/>
      <c r="H18" s="43" t="s">
        <v>147</v>
      </c>
      <c r="I18" s="63"/>
      <c r="J18" s="18"/>
      <c r="K18" s="18"/>
      <c r="L18" s="78"/>
      <c r="M18" s="78"/>
    </row>
    <row r="19" spans="2:13" x14ac:dyDescent="0.25">
      <c r="B19" s="45" t="s">
        <v>148</v>
      </c>
      <c r="C19" s="76" t="s">
        <v>130</v>
      </c>
      <c r="D19" s="77">
        <v>2080</v>
      </c>
      <c r="E19" s="30">
        <v>30.9</v>
      </c>
      <c r="F19" s="42">
        <v>0.8</v>
      </c>
      <c r="G19" s="30"/>
      <c r="H19" s="43" t="s">
        <v>149</v>
      </c>
      <c r="I19" s="63"/>
      <c r="J19" s="18"/>
      <c r="K19" s="18"/>
      <c r="L19" s="78"/>
      <c r="M19" s="78"/>
    </row>
    <row r="20" spans="2:13" x14ac:dyDescent="0.25">
      <c r="B20" s="45" t="s">
        <v>150</v>
      </c>
      <c r="C20" s="76" t="s">
        <v>151</v>
      </c>
      <c r="D20" s="77">
        <v>170</v>
      </c>
      <c r="E20" s="30">
        <v>26.67</v>
      </c>
      <c r="F20" s="42">
        <v>0.69</v>
      </c>
      <c r="G20" s="30"/>
      <c r="H20" s="43" t="s">
        <v>152</v>
      </c>
      <c r="I20" s="63"/>
      <c r="J20" s="18"/>
      <c r="K20" s="18"/>
      <c r="L20" s="78"/>
      <c r="M20" s="78"/>
    </row>
    <row r="21" spans="2:13" x14ac:dyDescent="0.25">
      <c r="B21" s="45" t="s">
        <v>153</v>
      </c>
      <c r="C21" s="76" t="s">
        <v>146</v>
      </c>
      <c r="D21" s="77">
        <v>3100</v>
      </c>
      <c r="E21" s="30">
        <v>26.38</v>
      </c>
      <c r="F21" s="42">
        <v>0.68</v>
      </c>
      <c r="G21" s="30"/>
      <c r="H21" s="43" t="s">
        <v>154</v>
      </c>
      <c r="I21" s="63"/>
      <c r="J21" s="18"/>
      <c r="K21" s="18"/>
      <c r="L21" s="78"/>
      <c r="M21" s="78"/>
    </row>
    <row r="22" spans="2:13" x14ac:dyDescent="0.25">
      <c r="B22" s="45" t="s">
        <v>155</v>
      </c>
      <c r="C22" s="76" t="s">
        <v>156</v>
      </c>
      <c r="D22" s="77">
        <v>1160</v>
      </c>
      <c r="E22" s="30">
        <v>25.87</v>
      </c>
      <c r="F22" s="42">
        <v>0.67</v>
      </c>
      <c r="G22" s="30"/>
      <c r="H22" s="43" t="s">
        <v>157</v>
      </c>
      <c r="I22" s="63"/>
      <c r="J22" s="18"/>
      <c r="K22" s="18"/>
      <c r="L22" s="78"/>
      <c r="M22" s="78"/>
    </row>
    <row r="23" spans="2:13" x14ac:dyDescent="0.25">
      <c r="B23" s="45" t="s">
        <v>158</v>
      </c>
      <c r="C23" s="76" t="s">
        <v>159</v>
      </c>
      <c r="D23" s="77">
        <v>320</v>
      </c>
      <c r="E23" s="30">
        <v>23.09</v>
      </c>
      <c r="F23" s="42">
        <v>0.6</v>
      </c>
      <c r="G23" s="30"/>
      <c r="H23" s="43" t="s">
        <v>160</v>
      </c>
      <c r="I23" s="63"/>
      <c r="J23" s="18"/>
      <c r="K23" s="18"/>
      <c r="L23" s="78"/>
      <c r="M23" s="78"/>
    </row>
    <row r="24" spans="2:13" x14ac:dyDescent="0.25">
      <c r="B24" s="45" t="s">
        <v>161</v>
      </c>
      <c r="C24" s="76" t="s">
        <v>162</v>
      </c>
      <c r="D24" s="77">
        <v>2420</v>
      </c>
      <c r="E24" s="30">
        <v>20.92</v>
      </c>
      <c r="F24" s="42">
        <v>0.54</v>
      </c>
      <c r="G24" s="30"/>
      <c r="H24" s="43" t="s">
        <v>163</v>
      </c>
      <c r="I24" s="63"/>
      <c r="J24" s="18"/>
      <c r="K24" s="18"/>
      <c r="L24" s="78"/>
      <c r="M24" s="78"/>
    </row>
    <row r="25" spans="2:13" x14ac:dyDescent="0.25">
      <c r="B25" s="45" t="s">
        <v>164</v>
      </c>
      <c r="C25" s="76" t="s">
        <v>127</v>
      </c>
      <c r="D25" s="77">
        <v>560</v>
      </c>
      <c r="E25" s="30">
        <v>20.92</v>
      </c>
      <c r="F25" s="42">
        <v>0.54</v>
      </c>
      <c r="G25" s="30"/>
      <c r="H25" s="43" t="s">
        <v>165</v>
      </c>
      <c r="I25" s="63"/>
      <c r="J25" s="18"/>
      <c r="K25" s="18"/>
      <c r="L25" s="78"/>
      <c r="M25" s="78"/>
    </row>
    <row r="26" spans="2:13" x14ac:dyDescent="0.25">
      <c r="B26" s="45" t="s">
        <v>166</v>
      </c>
      <c r="C26" s="76" t="s">
        <v>141</v>
      </c>
      <c r="D26" s="77">
        <v>800</v>
      </c>
      <c r="E26" s="30">
        <v>18.88</v>
      </c>
      <c r="F26" s="42">
        <v>0.49</v>
      </c>
      <c r="G26" s="30"/>
      <c r="H26" s="43" t="s">
        <v>167</v>
      </c>
      <c r="I26" s="63"/>
      <c r="J26" s="18"/>
      <c r="K26" s="18"/>
      <c r="L26" s="78"/>
      <c r="M26" s="78"/>
    </row>
    <row r="27" spans="2:13" x14ac:dyDescent="0.25">
      <c r="B27" s="45" t="s">
        <v>168</v>
      </c>
      <c r="C27" s="76" t="s">
        <v>127</v>
      </c>
      <c r="D27" s="77">
        <v>793</v>
      </c>
      <c r="E27" s="30">
        <v>18.649999999999999</v>
      </c>
      <c r="F27" s="42">
        <v>0.48</v>
      </c>
      <c r="G27" s="30"/>
      <c r="H27" s="43" t="s">
        <v>169</v>
      </c>
      <c r="I27" s="63"/>
      <c r="J27" s="18"/>
      <c r="K27" s="18"/>
      <c r="L27" s="78"/>
      <c r="M27" s="78"/>
    </row>
    <row r="28" spans="2:13" x14ac:dyDescent="0.25">
      <c r="B28" s="45" t="s">
        <v>170</v>
      </c>
      <c r="C28" s="76" t="s">
        <v>171</v>
      </c>
      <c r="D28" s="77">
        <v>6400</v>
      </c>
      <c r="E28" s="30">
        <v>18.53</v>
      </c>
      <c r="F28" s="42">
        <v>0.48</v>
      </c>
      <c r="G28" s="30"/>
      <c r="H28" s="43" t="s">
        <v>172</v>
      </c>
      <c r="I28" s="63"/>
      <c r="J28" s="18"/>
      <c r="K28" s="18"/>
      <c r="L28" s="78"/>
      <c r="M28" s="78"/>
    </row>
    <row r="29" spans="2:13" x14ac:dyDescent="0.25">
      <c r="B29" s="45" t="s">
        <v>173</v>
      </c>
      <c r="C29" s="76" t="s">
        <v>174</v>
      </c>
      <c r="D29" s="77">
        <v>767</v>
      </c>
      <c r="E29" s="30">
        <v>18.309999999999999</v>
      </c>
      <c r="F29" s="42">
        <v>0.47</v>
      </c>
      <c r="G29" s="30"/>
      <c r="H29" s="43" t="s">
        <v>175</v>
      </c>
      <c r="I29" s="63"/>
      <c r="J29" s="18"/>
      <c r="K29" s="18"/>
      <c r="L29" s="78"/>
      <c r="M29" s="78"/>
    </row>
    <row r="30" spans="2:13" x14ac:dyDescent="0.25">
      <c r="B30" s="45" t="s">
        <v>176</v>
      </c>
      <c r="C30" s="76" t="s">
        <v>127</v>
      </c>
      <c r="D30" s="77">
        <v>1500</v>
      </c>
      <c r="E30" s="30">
        <v>17.260000000000002</v>
      </c>
      <c r="F30" s="42">
        <v>0.45</v>
      </c>
      <c r="G30" s="30"/>
      <c r="H30" s="43" t="s">
        <v>177</v>
      </c>
      <c r="I30" s="63"/>
      <c r="J30" s="18"/>
      <c r="K30" s="18"/>
      <c r="L30" s="78"/>
      <c r="M30" s="78"/>
    </row>
    <row r="31" spans="2:13" x14ac:dyDescent="0.25">
      <c r="B31" s="45" t="s">
        <v>178</v>
      </c>
      <c r="C31" s="76" t="s">
        <v>179</v>
      </c>
      <c r="D31" s="77">
        <v>3520</v>
      </c>
      <c r="E31" s="30">
        <v>17.21</v>
      </c>
      <c r="F31" s="42">
        <v>0.45</v>
      </c>
      <c r="G31" s="30"/>
      <c r="H31" s="43" t="s">
        <v>180</v>
      </c>
      <c r="I31" s="63"/>
      <c r="J31" s="18"/>
      <c r="K31" s="18"/>
      <c r="L31" s="78"/>
      <c r="M31" s="78"/>
    </row>
    <row r="32" spans="2:13" x14ac:dyDescent="0.25">
      <c r="B32" s="45" t="s">
        <v>181</v>
      </c>
      <c r="C32" s="76" t="s">
        <v>182</v>
      </c>
      <c r="D32" s="77">
        <v>600</v>
      </c>
      <c r="E32" s="30">
        <v>16.18</v>
      </c>
      <c r="F32" s="42">
        <v>0.42</v>
      </c>
      <c r="G32" s="30"/>
      <c r="H32" s="43" t="s">
        <v>183</v>
      </c>
      <c r="I32" s="63"/>
      <c r="J32" s="18"/>
      <c r="K32" s="18"/>
      <c r="L32" s="78"/>
      <c r="M32" s="78"/>
    </row>
    <row r="33" spans="2:13" x14ac:dyDescent="0.25">
      <c r="B33" s="45" t="s">
        <v>184</v>
      </c>
      <c r="C33" s="76" t="s">
        <v>185</v>
      </c>
      <c r="D33" s="77">
        <v>7333</v>
      </c>
      <c r="E33" s="30">
        <v>15.81</v>
      </c>
      <c r="F33" s="42">
        <v>0.41</v>
      </c>
      <c r="G33" s="30"/>
      <c r="H33" s="43" t="s">
        <v>186</v>
      </c>
      <c r="I33" s="63"/>
      <c r="J33" s="18"/>
      <c r="K33" s="18"/>
      <c r="L33" s="78"/>
      <c r="M33" s="78"/>
    </row>
    <row r="34" spans="2:13" x14ac:dyDescent="0.25">
      <c r="B34" s="45" t="s">
        <v>187</v>
      </c>
      <c r="C34" s="76" t="s">
        <v>156</v>
      </c>
      <c r="D34" s="77">
        <v>400</v>
      </c>
      <c r="E34" s="30">
        <v>15.74</v>
      </c>
      <c r="F34" s="42">
        <v>0.41</v>
      </c>
      <c r="G34" s="30"/>
      <c r="H34" s="43" t="s">
        <v>188</v>
      </c>
      <c r="I34" s="63"/>
      <c r="J34" s="18"/>
      <c r="K34" s="18"/>
      <c r="L34" s="78"/>
      <c r="M34" s="78"/>
    </row>
    <row r="35" spans="2:13" x14ac:dyDescent="0.25">
      <c r="B35" s="45" t="s">
        <v>189</v>
      </c>
      <c r="C35" s="76" t="s">
        <v>133</v>
      </c>
      <c r="D35" s="77">
        <v>1320</v>
      </c>
      <c r="E35" s="30">
        <v>15.95</v>
      </c>
      <c r="F35" s="42">
        <v>0.41</v>
      </c>
      <c r="G35" s="30"/>
      <c r="H35" s="43" t="s">
        <v>190</v>
      </c>
      <c r="I35" s="63"/>
      <c r="J35" s="18"/>
      <c r="K35" s="18"/>
      <c r="L35" s="78"/>
      <c r="M35" s="78"/>
    </row>
    <row r="36" spans="2:13" x14ac:dyDescent="0.25">
      <c r="B36" s="45" t="s">
        <v>191</v>
      </c>
      <c r="C36" s="76" t="s">
        <v>192</v>
      </c>
      <c r="D36" s="77">
        <v>1864</v>
      </c>
      <c r="E36" s="30">
        <v>15.56</v>
      </c>
      <c r="F36" s="42">
        <v>0.4</v>
      </c>
      <c r="G36" s="30"/>
      <c r="H36" s="43" t="s">
        <v>193</v>
      </c>
      <c r="I36" s="63"/>
      <c r="J36" s="18"/>
      <c r="K36" s="18"/>
      <c r="L36" s="78"/>
      <c r="M36" s="78"/>
    </row>
    <row r="37" spans="2:13" x14ac:dyDescent="0.25">
      <c r="B37" s="45" t="s">
        <v>194</v>
      </c>
      <c r="C37" s="76" t="s">
        <v>192</v>
      </c>
      <c r="D37" s="77">
        <v>430</v>
      </c>
      <c r="E37" s="30">
        <v>14.74</v>
      </c>
      <c r="F37" s="42">
        <v>0.38</v>
      </c>
      <c r="G37" s="30"/>
      <c r="H37" s="43" t="s">
        <v>195</v>
      </c>
      <c r="I37" s="63"/>
      <c r="J37" s="18"/>
      <c r="K37" s="18"/>
      <c r="L37" s="78"/>
      <c r="M37" s="78"/>
    </row>
    <row r="38" spans="2:13" x14ac:dyDescent="0.25">
      <c r="B38" s="45" t="s">
        <v>196</v>
      </c>
      <c r="C38" s="76" t="s">
        <v>197</v>
      </c>
      <c r="D38" s="77">
        <v>3300</v>
      </c>
      <c r="E38" s="30">
        <v>14.65</v>
      </c>
      <c r="F38" s="42">
        <v>0.38</v>
      </c>
      <c r="G38" s="30"/>
      <c r="H38" s="43" t="s">
        <v>198</v>
      </c>
      <c r="I38" s="63"/>
      <c r="J38" s="18"/>
      <c r="K38" s="18"/>
      <c r="L38" s="78"/>
      <c r="M38" s="78"/>
    </row>
    <row r="39" spans="2:13" x14ac:dyDescent="0.25">
      <c r="B39" s="45" t="s">
        <v>199</v>
      </c>
      <c r="C39" s="76" t="s">
        <v>146</v>
      </c>
      <c r="D39" s="77">
        <v>800</v>
      </c>
      <c r="E39" s="30">
        <v>13.72</v>
      </c>
      <c r="F39" s="42">
        <v>0.36</v>
      </c>
      <c r="G39" s="30"/>
      <c r="H39" s="43" t="s">
        <v>200</v>
      </c>
      <c r="I39" s="63"/>
      <c r="J39" s="18"/>
      <c r="K39" s="18"/>
      <c r="L39" s="78"/>
      <c r="M39" s="78"/>
    </row>
    <row r="40" spans="2:13" x14ac:dyDescent="0.25">
      <c r="B40" s="45" t="s">
        <v>201</v>
      </c>
      <c r="C40" s="76" t="s">
        <v>182</v>
      </c>
      <c r="D40" s="77">
        <v>1400</v>
      </c>
      <c r="E40" s="30">
        <v>12.57</v>
      </c>
      <c r="F40" s="42">
        <v>0.33</v>
      </c>
      <c r="G40" s="30"/>
      <c r="H40" s="43" t="s">
        <v>202</v>
      </c>
      <c r="I40" s="63"/>
      <c r="J40" s="18"/>
      <c r="K40" s="18"/>
      <c r="L40" s="78"/>
      <c r="M40" s="78"/>
    </row>
    <row r="41" spans="2:13" x14ac:dyDescent="0.25">
      <c r="B41" s="45" t="s">
        <v>203</v>
      </c>
      <c r="C41" s="76" t="s">
        <v>136</v>
      </c>
      <c r="D41" s="77">
        <v>1800</v>
      </c>
      <c r="E41" s="30">
        <v>11.33</v>
      </c>
      <c r="F41" s="42">
        <v>0.28999999999999998</v>
      </c>
      <c r="G41" s="30"/>
      <c r="H41" s="43" t="s">
        <v>204</v>
      </c>
      <c r="I41" s="63"/>
      <c r="J41" s="18"/>
      <c r="K41" s="18"/>
      <c r="L41" s="78"/>
      <c r="M41" s="78"/>
    </row>
    <row r="42" spans="2:13" x14ac:dyDescent="0.25">
      <c r="B42" s="45" t="s">
        <v>205</v>
      </c>
      <c r="C42" s="76" t="s">
        <v>127</v>
      </c>
      <c r="D42" s="77">
        <v>220</v>
      </c>
      <c r="E42" s="30">
        <v>8.81</v>
      </c>
      <c r="F42" s="42">
        <v>0.23</v>
      </c>
      <c r="G42" s="30"/>
      <c r="H42" s="43" t="s">
        <v>206</v>
      </c>
      <c r="I42" s="63"/>
      <c r="J42" s="18"/>
      <c r="K42" s="18"/>
      <c r="L42" s="78"/>
      <c r="M42" s="78"/>
    </row>
    <row r="43" spans="2:13" x14ac:dyDescent="0.25">
      <c r="B43" s="45" t="s">
        <v>207</v>
      </c>
      <c r="C43" s="76" t="s">
        <v>127</v>
      </c>
      <c r="D43" s="77">
        <v>170</v>
      </c>
      <c r="E43" s="30">
        <v>8.18</v>
      </c>
      <c r="F43" s="42">
        <v>0.21</v>
      </c>
      <c r="G43" s="30"/>
      <c r="H43" s="43" t="s">
        <v>208</v>
      </c>
      <c r="I43" s="63"/>
      <c r="J43" s="18"/>
      <c r="K43" s="18"/>
      <c r="L43" s="78"/>
      <c r="M43" s="78"/>
    </row>
    <row r="44" spans="2:13" x14ac:dyDescent="0.25">
      <c r="B44" s="45" t="s">
        <v>209</v>
      </c>
      <c r="C44" s="76" t="s">
        <v>136</v>
      </c>
      <c r="D44" s="77">
        <v>200</v>
      </c>
      <c r="E44" s="30">
        <v>5.04</v>
      </c>
      <c r="F44" s="42">
        <v>0.13</v>
      </c>
      <c r="G44" s="30"/>
      <c r="H44" s="43" t="s">
        <v>210</v>
      </c>
      <c r="I44" s="63"/>
      <c r="J44" s="18"/>
      <c r="K44" s="18"/>
      <c r="L44" s="78"/>
      <c r="M44" s="78"/>
    </row>
    <row r="45" spans="2:13" x14ac:dyDescent="0.25">
      <c r="B45" s="27" t="s">
        <v>88</v>
      </c>
      <c r="C45" s="27"/>
      <c r="D45" s="79"/>
      <c r="E45" s="35">
        <f>SUM(E10:E44)</f>
        <v>883.49999999999977</v>
      </c>
      <c r="F45" s="35">
        <f>SUM(F10:F44)</f>
        <v>22.86999999999999</v>
      </c>
      <c r="G45" s="44"/>
      <c r="H45" s="19"/>
      <c r="I45" s="63"/>
      <c r="J45" s="1"/>
      <c r="L45" s="78"/>
      <c r="M45" s="78"/>
    </row>
    <row r="46" spans="2:13" x14ac:dyDescent="0.25">
      <c r="B46" s="27" t="s">
        <v>211</v>
      </c>
      <c r="C46" s="27"/>
      <c r="D46" s="79"/>
      <c r="E46" s="44"/>
      <c r="F46" s="37"/>
      <c r="G46" s="44"/>
      <c r="H46" s="19"/>
      <c r="J46" s="1"/>
      <c r="L46" s="78"/>
      <c r="M46" s="78"/>
    </row>
    <row r="47" spans="2:13" x14ac:dyDescent="0.25">
      <c r="B47" s="27" t="s">
        <v>14</v>
      </c>
      <c r="C47" s="27"/>
      <c r="D47" s="79"/>
      <c r="E47" s="44"/>
      <c r="F47" s="37"/>
      <c r="G47" s="44"/>
      <c r="H47" s="19"/>
      <c r="J47" s="1"/>
      <c r="L47" s="78"/>
      <c r="M47" s="78"/>
    </row>
    <row r="48" spans="2:13" x14ac:dyDescent="0.25">
      <c r="B48" s="45" t="s">
        <v>170</v>
      </c>
      <c r="C48" s="45" t="s">
        <v>171</v>
      </c>
      <c r="D48" s="77">
        <v>11550</v>
      </c>
      <c r="E48" s="47">
        <v>0.24</v>
      </c>
      <c r="F48" s="23">
        <v>0.01</v>
      </c>
      <c r="G48" s="80"/>
      <c r="H48" s="43" t="s">
        <v>212</v>
      </c>
      <c r="J48" s="1"/>
      <c r="L48" s="78"/>
      <c r="M48" s="78"/>
    </row>
    <row r="49" spans="2:13" x14ac:dyDescent="0.25">
      <c r="B49" s="27" t="s">
        <v>88</v>
      </c>
      <c r="C49" s="27"/>
      <c r="D49" s="79"/>
      <c r="E49" s="35">
        <f>SUM(E48)</f>
        <v>0.24</v>
      </c>
      <c r="F49" s="36">
        <f>SUM(F48)</f>
        <v>0.01</v>
      </c>
      <c r="G49" s="44"/>
      <c r="H49" s="19"/>
      <c r="J49" s="1"/>
      <c r="L49" s="78"/>
      <c r="M49" s="78"/>
    </row>
    <row r="50" spans="2:13" x14ac:dyDescent="0.25">
      <c r="B50" s="27" t="s">
        <v>12</v>
      </c>
      <c r="C50" s="45"/>
      <c r="D50" s="77"/>
      <c r="E50" s="47"/>
      <c r="F50" s="48"/>
      <c r="G50" s="47"/>
      <c r="H50" s="19"/>
      <c r="J50" s="1"/>
      <c r="L50" s="78"/>
      <c r="M50" s="78"/>
    </row>
    <row r="51" spans="2:13" x14ac:dyDescent="0.25">
      <c r="B51" s="27" t="s">
        <v>13</v>
      </c>
      <c r="C51" s="45"/>
      <c r="D51" s="77"/>
      <c r="E51" s="47"/>
      <c r="F51" s="48"/>
      <c r="G51" s="47"/>
      <c r="H51" s="19"/>
      <c r="J51" s="1"/>
      <c r="L51" s="78"/>
      <c r="M51" s="78"/>
    </row>
    <row r="52" spans="2:13" x14ac:dyDescent="0.25">
      <c r="B52" s="27" t="s">
        <v>14</v>
      </c>
      <c r="C52" s="45"/>
      <c r="D52" s="77"/>
      <c r="E52" s="47"/>
      <c r="F52" s="48"/>
      <c r="G52" s="47"/>
      <c r="H52" s="19"/>
      <c r="J52" s="1"/>
      <c r="L52" s="78"/>
      <c r="M52" s="78"/>
    </row>
    <row r="53" spans="2:13" x14ac:dyDescent="0.25">
      <c r="B53" s="45" t="s">
        <v>78</v>
      </c>
      <c r="C53" s="45" t="s">
        <v>16</v>
      </c>
      <c r="D53" s="77">
        <v>20</v>
      </c>
      <c r="E53" s="47">
        <v>207.05</v>
      </c>
      <c r="F53" s="48">
        <v>5.36</v>
      </c>
      <c r="G53" s="47">
        <v>4.82</v>
      </c>
      <c r="H53" s="43" t="s">
        <v>79</v>
      </c>
      <c r="I53" s="63"/>
      <c r="J53" s="1"/>
      <c r="L53" s="78"/>
      <c r="M53" s="78"/>
    </row>
    <row r="54" spans="2:13" x14ac:dyDescent="0.25">
      <c r="B54" s="45" t="s">
        <v>213</v>
      </c>
      <c r="C54" s="45" t="s">
        <v>16</v>
      </c>
      <c r="D54" s="77">
        <v>15</v>
      </c>
      <c r="E54" s="47">
        <v>161.51</v>
      </c>
      <c r="F54" s="48">
        <v>4.18</v>
      </c>
      <c r="G54" s="47">
        <v>3.7452000000000001</v>
      </c>
      <c r="H54" s="43" t="s">
        <v>214</v>
      </c>
      <c r="I54" s="63"/>
      <c r="J54" s="1"/>
      <c r="L54" s="78"/>
      <c r="M54" s="78"/>
    </row>
    <row r="55" spans="2:13" x14ac:dyDescent="0.25">
      <c r="B55" s="27" t="s">
        <v>88</v>
      </c>
      <c r="C55" s="27"/>
      <c r="D55" s="79"/>
      <c r="E55" s="35">
        <f>SUM(E53:E54)</f>
        <v>368.56</v>
      </c>
      <c r="F55" s="35">
        <f>SUM(F53:F54)</f>
        <v>9.5399999999999991</v>
      </c>
      <c r="G55" s="44"/>
      <c r="H55" s="19"/>
      <c r="J55" s="1"/>
      <c r="M55" s="78"/>
    </row>
    <row r="56" spans="2:13" ht="15" customHeight="1" x14ac:dyDescent="0.25">
      <c r="B56" s="27" t="s">
        <v>90</v>
      </c>
      <c r="C56" s="27"/>
      <c r="D56" s="79"/>
      <c r="E56" s="44"/>
      <c r="F56" s="37"/>
      <c r="G56" s="44"/>
      <c r="H56" s="19"/>
      <c r="J56" s="1"/>
      <c r="M56" s="78"/>
    </row>
    <row r="57" spans="2:13" ht="15" customHeight="1" x14ac:dyDescent="0.25">
      <c r="B57" s="27" t="s">
        <v>91</v>
      </c>
      <c r="C57" s="45"/>
      <c r="D57" s="77"/>
      <c r="E57" s="47"/>
      <c r="F57" s="48"/>
      <c r="G57" s="47"/>
      <c r="H57" s="19"/>
      <c r="J57" s="1"/>
      <c r="M57" s="78"/>
    </row>
    <row r="58" spans="2:13" x14ac:dyDescent="0.25">
      <c r="B58" s="45" t="s">
        <v>215</v>
      </c>
      <c r="C58" s="45" t="s">
        <v>99</v>
      </c>
      <c r="D58" s="77">
        <v>1000000</v>
      </c>
      <c r="E58" s="47">
        <v>1062.8599999999999</v>
      </c>
      <c r="F58" s="48">
        <v>27.51</v>
      </c>
      <c r="G58" s="47">
        <v>5.9002999999999997</v>
      </c>
      <c r="H58" s="43" t="s">
        <v>216</v>
      </c>
      <c r="J58" s="1"/>
      <c r="M58" s="78"/>
    </row>
    <row r="59" spans="2:13" x14ac:dyDescent="0.25">
      <c r="B59" s="45" t="s">
        <v>217</v>
      </c>
      <c r="C59" s="45" t="s">
        <v>99</v>
      </c>
      <c r="D59" s="77">
        <v>500000</v>
      </c>
      <c r="E59" s="47">
        <v>525.79999999999995</v>
      </c>
      <c r="F59" s="47">
        <v>13.61</v>
      </c>
      <c r="G59" s="47">
        <v>4.7683</v>
      </c>
      <c r="H59" s="43" t="s">
        <v>218</v>
      </c>
      <c r="J59" s="1"/>
      <c r="M59" s="78"/>
    </row>
    <row r="60" spans="2:13" x14ac:dyDescent="0.25">
      <c r="B60" s="45" t="s">
        <v>219</v>
      </c>
      <c r="C60" s="45" t="s">
        <v>99</v>
      </c>
      <c r="D60" s="77">
        <v>500000</v>
      </c>
      <c r="E60" s="47">
        <v>497.52</v>
      </c>
      <c r="F60" s="47">
        <v>12.88</v>
      </c>
      <c r="G60" s="47">
        <v>5.6010999999999997</v>
      </c>
      <c r="H60" s="43" t="s">
        <v>220</v>
      </c>
      <c r="J60" s="81"/>
    </row>
    <row r="61" spans="2:13" ht="15" customHeight="1" x14ac:dyDescent="0.25">
      <c r="B61" s="27" t="s">
        <v>88</v>
      </c>
      <c r="C61" s="27"/>
      <c r="D61" s="79"/>
      <c r="E61" s="35">
        <f>SUM(E58:E60)</f>
        <v>2086.1799999999998</v>
      </c>
      <c r="F61" s="35">
        <f>SUM(F58:F60)</f>
        <v>54.000000000000007</v>
      </c>
      <c r="G61" s="44"/>
      <c r="H61" s="19"/>
      <c r="J61" s="81"/>
    </row>
    <row r="62" spans="2:13" x14ac:dyDescent="0.25">
      <c r="B62" s="27" t="s">
        <v>112</v>
      </c>
      <c r="C62" s="45"/>
      <c r="D62" s="79"/>
      <c r="E62" s="44"/>
      <c r="F62" s="37"/>
      <c r="G62" s="44"/>
      <c r="H62" s="19"/>
      <c r="I62" s="63"/>
      <c r="J62" s="1"/>
    </row>
    <row r="63" spans="2:13" x14ac:dyDescent="0.25">
      <c r="B63" s="27" t="s">
        <v>113</v>
      </c>
      <c r="C63" s="45"/>
      <c r="D63" s="79"/>
      <c r="E63" s="47">
        <v>540.25</v>
      </c>
      <c r="F63" s="82">
        <v>13.98</v>
      </c>
      <c r="G63" s="44"/>
      <c r="H63" s="19"/>
      <c r="I63" s="63"/>
      <c r="J63" s="1"/>
    </row>
    <row r="64" spans="2:13" x14ac:dyDescent="0.25">
      <c r="B64" s="27" t="s">
        <v>221</v>
      </c>
      <c r="C64" s="45"/>
      <c r="D64" s="76"/>
      <c r="E64" s="47">
        <v>-15.32</v>
      </c>
      <c r="F64" s="82">
        <v>-0.4</v>
      </c>
      <c r="G64" s="47"/>
      <c r="H64" s="19"/>
      <c r="I64" s="63"/>
      <c r="J64" s="1"/>
    </row>
    <row r="65" spans="1:18" x14ac:dyDescent="0.25">
      <c r="B65" s="66" t="s">
        <v>115</v>
      </c>
      <c r="C65" s="66"/>
      <c r="D65" s="83"/>
      <c r="E65" s="36">
        <f>SUM(E45+E49+E55+E61+E63+E64)</f>
        <v>3863.4099999999994</v>
      </c>
      <c r="F65" s="36">
        <f>SUM(F45+F49+F55+F61+F63+F64)</f>
        <v>99.999999999999986</v>
      </c>
      <c r="G65" s="68"/>
      <c r="H65" s="84"/>
      <c r="I65" s="63"/>
      <c r="J65" s="1"/>
    </row>
    <row r="66" spans="1:18" x14ac:dyDescent="0.25">
      <c r="B66" s="45" t="s">
        <v>222</v>
      </c>
      <c r="C66" s="49"/>
      <c r="D66" s="85"/>
      <c r="E66" s="86"/>
      <c r="F66" s="86"/>
      <c r="G66" s="86"/>
      <c r="H66" s="87"/>
      <c r="J66" s="1"/>
    </row>
    <row r="67" spans="1:18" x14ac:dyDescent="0.25">
      <c r="B67" s="331" t="s">
        <v>117</v>
      </c>
      <c r="C67" s="332"/>
      <c r="D67" s="332"/>
      <c r="E67" s="332"/>
      <c r="F67" s="332"/>
      <c r="G67" s="332"/>
      <c r="H67" s="333"/>
      <c r="J67" s="1"/>
    </row>
    <row r="68" spans="1:18" x14ac:dyDescent="0.25">
      <c r="B68" s="88" t="s">
        <v>118</v>
      </c>
      <c r="C68" s="89"/>
      <c r="D68" s="89"/>
      <c r="E68" s="89"/>
      <c r="F68" s="89"/>
      <c r="G68" s="89"/>
      <c r="H68" s="90"/>
      <c r="J68" s="1"/>
    </row>
    <row r="69" spans="1:18" x14ac:dyDescent="0.25">
      <c r="B69" s="71" t="s">
        <v>119</v>
      </c>
      <c r="C69" s="89"/>
      <c r="D69" s="89"/>
      <c r="E69" s="89"/>
      <c r="F69" s="89"/>
      <c r="G69" s="89"/>
      <c r="H69" s="90"/>
      <c r="J69" s="1"/>
    </row>
    <row r="70" spans="1:18" x14ac:dyDescent="0.25">
      <c r="B70" s="91"/>
      <c r="C70" s="89"/>
      <c r="D70" s="89"/>
      <c r="E70" s="89"/>
      <c r="F70" s="89"/>
      <c r="G70" s="89"/>
      <c r="H70" s="90"/>
      <c r="J70" s="1"/>
    </row>
    <row r="71" spans="1:18" s="3" customFormat="1" x14ac:dyDescent="0.25">
      <c r="A71" s="2"/>
      <c r="E71" s="92"/>
      <c r="H71" s="93"/>
      <c r="I71" s="1"/>
      <c r="J71" s="2"/>
      <c r="K71" s="2"/>
      <c r="L71" s="2"/>
      <c r="M71" s="2"/>
      <c r="N71" s="2"/>
      <c r="O71" s="2"/>
      <c r="P71" s="2"/>
      <c r="Q71" s="2"/>
      <c r="R71" s="2"/>
    </row>
  </sheetData>
  <mergeCells count="4">
    <mergeCell ref="B1:H1"/>
    <mergeCell ref="B2:H2"/>
    <mergeCell ref="B4:H4"/>
    <mergeCell ref="B67:H67"/>
  </mergeCells>
  <pageMargins left="0.97" right="0.7" top="0.36" bottom="0.51" header="0.3" footer="0.3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2C493-34A1-4C17-84E7-98BB672BBAC6}">
  <sheetPr>
    <pageSetUpPr fitToPage="1"/>
  </sheetPr>
  <dimension ref="A1:N96"/>
  <sheetViews>
    <sheetView showGridLines="0" view="pageBreakPreview" topLeftCell="B6" zoomScaleNormal="100" zoomScaleSheetLayoutView="100" workbookViewId="0">
      <selection activeCell="B11" sqref="B11"/>
    </sheetView>
  </sheetViews>
  <sheetFormatPr defaultRowHeight="15" x14ac:dyDescent="0.25"/>
  <cols>
    <col min="1" max="1" width="9.140625" style="2" hidden="1" customWidth="1"/>
    <col min="2" max="2" width="110.7109375" style="70" customWidth="1"/>
    <col min="3" max="3" width="21.5703125" style="70" customWidth="1"/>
    <col min="4" max="4" width="16.28515625" style="70" customWidth="1"/>
    <col min="5" max="7" width="15.42578125" style="70" customWidth="1"/>
    <col min="8" max="8" width="15" style="74" bestFit="1" customWidth="1"/>
    <col min="9" max="9" width="15.140625" style="94" bestFit="1" customWidth="1"/>
    <col min="10" max="10" width="18.42578125" style="2" customWidth="1"/>
    <col min="11" max="11" width="14.7109375" style="2" customWidth="1"/>
    <col min="12" max="256" width="9.140625" style="2"/>
    <col min="257" max="257" width="0" style="2" hidden="1" customWidth="1"/>
    <col min="258" max="258" width="110.7109375" style="2" customWidth="1"/>
    <col min="259" max="259" width="21.5703125" style="2" customWidth="1"/>
    <col min="260" max="260" width="16.28515625" style="2" customWidth="1"/>
    <col min="261" max="263" width="15.42578125" style="2" customWidth="1"/>
    <col min="264" max="264" width="15" style="2" bestFit="1" customWidth="1"/>
    <col min="265" max="265" width="15.140625" style="2" bestFit="1" customWidth="1"/>
    <col min="266" max="266" width="18.42578125" style="2" customWidth="1"/>
    <col min="267" max="267" width="14.7109375" style="2" customWidth="1"/>
    <col min="268" max="512" width="9.140625" style="2"/>
    <col min="513" max="513" width="0" style="2" hidden="1" customWidth="1"/>
    <col min="514" max="514" width="110.7109375" style="2" customWidth="1"/>
    <col min="515" max="515" width="21.5703125" style="2" customWidth="1"/>
    <col min="516" max="516" width="16.28515625" style="2" customWidth="1"/>
    <col min="517" max="519" width="15.42578125" style="2" customWidth="1"/>
    <col min="520" max="520" width="15" style="2" bestFit="1" customWidth="1"/>
    <col min="521" max="521" width="15.140625" style="2" bestFit="1" customWidth="1"/>
    <col min="522" max="522" width="18.42578125" style="2" customWidth="1"/>
    <col min="523" max="523" width="14.7109375" style="2" customWidth="1"/>
    <col min="524" max="768" width="9.140625" style="2"/>
    <col min="769" max="769" width="0" style="2" hidden="1" customWidth="1"/>
    <col min="770" max="770" width="110.7109375" style="2" customWidth="1"/>
    <col min="771" max="771" width="21.5703125" style="2" customWidth="1"/>
    <col min="772" max="772" width="16.28515625" style="2" customWidth="1"/>
    <col min="773" max="775" width="15.42578125" style="2" customWidth="1"/>
    <col min="776" max="776" width="15" style="2" bestFit="1" customWidth="1"/>
    <col min="777" max="777" width="15.140625" style="2" bestFit="1" customWidth="1"/>
    <col min="778" max="778" width="18.42578125" style="2" customWidth="1"/>
    <col min="779" max="779" width="14.7109375" style="2" customWidth="1"/>
    <col min="780" max="1024" width="9.140625" style="2"/>
    <col min="1025" max="1025" width="0" style="2" hidden="1" customWidth="1"/>
    <col min="1026" max="1026" width="110.7109375" style="2" customWidth="1"/>
    <col min="1027" max="1027" width="21.5703125" style="2" customWidth="1"/>
    <col min="1028" max="1028" width="16.28515625" style="2" customWidth="1"/>
    <col min="1029" max="1031" width="15.42578125" style="2" customWidth="1"/>
    <col min="1032" max="1032" width="15" style="2" bestFit="1" customWidth="1"/>
    <col min="1033" max="1033" width="15.140625" style="2" bestFit="1" customWidth="1"/>
    <col min="1034" max="1034" width="18.42578125" style="2" customWidth="1"/>
    <col min="1035" max="1035" width="14.7109375" style="2" customWidth="1"/>
    <col min="1036" max="1280" width="9.140625" style="2"/>
    <col min="1281" max="1281" width="0" style="2" hidden="1" customWidth="1"/>
    <col min="1282" max="1282" width="110.7109375" style="2" customWidth="1"/>
    <col min="1283" max="1283" width="21.5703125" style="2" customWidth="1"/>
    <col min="1284" max="1284" width="16.28515625" style="2" customWidth="1"/>
    <col min="1285" max="1287" width="15.42578125" style="2" customWidth="1"/>
    <col min="1288" max="1288" width="15" style="2" bestFit="1" customWidth="1"/>
    <col min="1289" max="1289" width="15.140625" style="2" bestFit="1" customWidth="1"/>
    <col min="1290" max="1290" width="18.42578125" style="2" customWidth="1"/>
    <col min="1291" max="1291" width="14.7109375" style="2" customWidth="1"/>
    <col min="1292" max="1536" width="9.140625" style="2"/>
    <col min="1537" max="1537" width="0" style="2" hidden="1" customWidth="1"/>
    <col min="1538" max="1538" width="110.7109375" style="2" customWidth="1"/>
    <col min="1539" max="1539" width="21.5703125" style="2" customWidth="1"/>
    <col min="1540" max="1540" width="16.28515625" style="2" customWidth="1"/>
    <col min="1541" max="1543" width="15.42578125" style="2" customWidth="1"/>
    <col min="1544" max="1544" width="15" style="2" bestFit="1" customWidth="1"/>
    <col min="1545" max="1545" width="15.140625" style="2" bestFit="1" customWidth="1"/>
    <col min="1546" max="1546" width="18.42578125" style="2" customWidth="1"/>
    <col min="1547" max="1547" width="14.7109375" style="2" customWidth="1"/>
    <col min="1548" max="1792" width="9.140625" style="2"/>
    <col min="1793" max="1793" width="0" style="2" hidden="1" customWidth="1"/>
    <col min="1794" max="1794" width="110.7109375" style="2" customWidth="1"/>
    <col min="1795" max="1795" width="21.5703125" style="2" customWidth="1"/>
    <col min="1796" max="1796" width="16.28515625" style="2" customWidth="1"/>
    <col min="1797" max="1799" width="15.42578125" style="2" customWidth="1"/>
    <col min="1800" max="1800" width="15" style="2" bestFit="1" customWidth="1"/>
    <col min="1801" max="1801" width="15.140625" style="2" bestFit="1" customWidth="1"/>
    <col min="1802" max="1802" width="18.42578125" style="2" customWidth="1"/>
    <col min="1803" max="1803" width="14.7109375" style="2" customWidth="1"/>
    <col min="1804" max="2048" width="9.140625" style="2"/>
    <col min="2049" max="2049" width="0" style="2" hidden="1" customWidth="1"/>
    <col min="2050" max="2050" width="110.7109375" style="2" customWidth="1"/>
    <col min="2051" max="2051" width="21.5703125" style="2" customWidth="1"/>
    <col min="2052" max="2052" width="16.28515625" style="2" customWidth="1"/>
    <col min="2053" max="2055" width="15.42578125" style="2" customWidth="1"/>
    <col min="2056" max="2056" width="15" style="2" bestFit="1" customWidth="1"/>
    <col min="2057" max="2057" width="15.140625" style="2" bestFit="1" customWidth="1"/>
    <col min="2058" max="2058" width="18.42578125" style="2" customWidth="1"/>
    <col min="2059" max="2059" width="14.7109375" style="2" customWidth="1"/>
    <col min="2060" max="2304" width="9.140625" style="2"/>
    <col min="2305" max="2305" width="0" style="2" hidden="1" customWidth="1"/>
    <col min="2306" max="2306" width="110.7109375" style="2" customWidth="1"/>
    <col min="2307" max="2307" width="21.5703125" style="2" customWidth="1"/>
    <col min="2308" max="2308" width="16.28515625" style="2" customWidth="1"/>
    <col min="2309" max="2311" width="15.42578125" style="2" customWidth="1"/>
    <col min="2312" max="2312" width="15" style="2" bestFit="1" customWidth="1"/>
    <col min="2313" max="2313" width="15.140625" style="2" bestFit="1" customWidth="1"/>
    <col min="2314" max="2314" width="18.42578125" style="2" customWidth="1"/>
    <col min="2315" max="2315" width="14.7109375" style="2" customWidth="1"/>
    <col min="2316" max="2560" width="9.140625" style="2"/>
    <col min="2561" max="2561" width="0" style="2" hidden="1" customWidth="1"/>
    <col min="2562" max="2562" width="110.7109375" style="2" customWidth="1"/>
    <col min="2563" max="2563" width="21.5703125" style="2" customWidth="1"/>
    <col min="2564" max="2564" width="16.28515625" style="2" customWidth="1"/>
    <col min="2565" max="2567" width="15.42578125" style="2" customWidth="1"/>
    <col min="2568" max="2568" width="15" style="2" bestFit="1" customWidth="1"/>
    <col min="2569" max="2569" width="15.140625" style="2" bestFit="1" customWidth="1"/>
    <col min="2570" max="2570" width="18.42578125" style="2" customWidth="1"/>
    <col min="2571" max="2571" width="14.7109375" style="2" customWidth="1"/>
    <col min="2572" max="2816" width="9.140625" style="2"/>
    <col min="2817" max="2817" width="0" style="2" hidden="1" customWidth="1"/>
    <col min="2818" max="2818" width="110.7109375" style="2" customWidth="1"/>
    <col min="2819" max="2819" width="21.5703125" style="2" customWidth="1"/>
    <col min="2820" max="2820" width="16.28515625" style="2" customWidth="1"/>
    <col min="2821" max="2823" width="15.42578125" style="2" customWidth="1"/>
    <col min="2824" max="2824" width="15" style="2" bestFit="1" customWidth="1"/>
    <col min="2825" max="2825" width="15.140625" style="2" bestFit="1" customWidth="1"/>
    <col min="2826" max="2826" width="18.42578125" style="2" customWidth="1"/>
    <col min="2827" max="2827" width="14.7109375" style="2" customWidth="1"/>
    <col min="2828" max="3072" width="9.140625" style="2"/>
    <col min="3073" max="3073" width="0" style="2" hidden="1" customWidth="1"/>
    <col min="3074" max="3074" width="110.7109375" style="2" customWidth="1"/>
    <col min="3075" max="3075" width="21.5703125" style="2" customWidth="1"/>
    <col min="3076" max="3076" width="16.28515625" style="2" customWidth="1"/>
    <col min="3077" max="3079" width="15.42578125" style="2" customWidth="1"/>
    <col min="3080" max="3080" width="15" style="2" bestFit="1" customWidth="1"/>
    <col min="3081" max="3081" width="15.140625" style="2" bestFit="1" customWidth="1"/>
    <col min="3082" max="3082" width="18.42578125" style="2" customWidth="1"/>
    <col min="3083" max="3083" width="14.7109375" style="2" customWidth="1"/>
    <col min="3084" max="3328" width="9.140625" style="2"/>
    <col min="3329" max="3329" width="0" style="2" hidden="1" customWidth="1"/>
    <col min="3330" max="3330" width="110.7109375" style="2" customWidth="1"/>
    <col min="3331" max="3331" width="21.5703125" style="2" customWidth="1"/>
    <col min="3332" max="3332" width="16.28515625" style="2" customWidth="1"/>
    <col min="3333" max="3335" width="15.42578125" style="2" customWidth="1"/>
    <col min="3336" max="3336" width="15" style="2" bestFit="1" customWidth="1"/>
    <col min="3337" max="3337" width="15.140625" style="2" bestFit="1" customWidth="1"/>
    <col min="3338" max="3338" width="18.42578125" style="2" customWidth="1"/>
    <col min="3339" max="3339" width="14.7109375" style="2" customWidth="1"/>
    <col min="3340" max="3584" width="9.140625" style="2"/>
    <col min="3585" max="3585" width="0" style="2" hidden="1" customWidth="1"/>
    <col min="3586" max="3586" width="110.7109375" style="2" customWidth="1"/>
    <col min="3587" max="3587" width="21.5703125" style="2" customWidth="1"/>
    <col min="3588" max="3588" width="16.28515625" style="2" customWidth="1"/>
    <col min="3589" max="3591" width="15.42578125" style="2" customWidth="1"/>
    <col min="3592" max="3592" width="15" style="2" bestFit="1" customWidth="1"/>
    <col min="3593" max="3593" width="15.140625" style="2" bestFit="1" customWidth="1"/>
    <col min="3594" max="3594" width="18.42578125" style="2" customWidth="1"/>
    <col min="3595" max="3595" width="14.7109375" style="2" customWidth="1"/>
    <col min="3596" max="3840" width="9.140625" style="2"/>
    <col min="3841" max="3841" width="0" style="2" hidden="1" customWidth="1"/>
    <col min="3842" max="3842" width="110.7109375" style="2" customWidth="1"/>
    <col min="3843" max="3843" width="21.5703125" style="2" customWidth="1"/>
    <col min="3844" max="3844" width="16.28515625" style="2" customWidth="1"/>
    <col min="3845" max="3847" width="15.42578125" style="2" customWidth="1"/>
    <col min="3848" max="3848" width="15" style="2" bestFit="1" customWidth="1"/>
    <col min="3849" max="3849" width="15.140625" style="2" bestFit="1" customWidth="1"/>
    <col min="3850" max="3850" width="18.42578125" style="2" customWidth="1"/>
    <col min="3851" max="3851" width="14.7109375" style="2" customWidth="1"/>
    <col min="3852" max="4096" width="9.140625" style="2"/>
    <col min="4097" max="4097" width="0" style="2" hidden="1" customWidth="1"/>
    <col min="4098" max="4098" width="110.7109375" style="2" customWidth="1"/>
    <col min="4099" max="4099" width="21.5703125" style="2" customWidth="1"/>
    <col min="4100" max="4100" width="16.28515625" style="2" customWidth="1"/>
    <col min="4101" max="4103" width="15.42578125" style="2" customWidth="1"/>
    <col min="4104" max="4104" width="15" style="2" bestFit="1" customWidth="1"/>
    <col min="4105" max="4105" width="15.140625" style="2" bestFit="1" customWidth="1"/>
    <col min="4106" max="4106" width="18.42578125" style="2" customWidth="1"/>
    <col min="4107" max="4107" width="14.7109375" style="2" customWidth="1"/>
    <col min="4108" max="4352" width="9.140625" style="2"/>
    <col min="4353" max="4353" width="0" style="2" hidden="1" customWidth="1"/>
    <col min="4354" max="4354" width="110.7109375" style="2" customWidth="1"/>
    <col min="4355" max="4355" width="21.5703125" style="2" customWidth="1"/>
    <col min="4356" max="4356" width="16.28515625" style="2" customWidth="1"/>
    <col min="4357" max="4359" width="15.42578125" style="2" customWidth="1"/>
    <col min="4360" max="4360" width="15" style="2" bestFit="1" customWidth="1"/>
    <col min="4361" max="4361" width="15.140625" style="2" bestFit="1" customWidth="1"/>
    <col min="4362" max="4362" width="18.42578125" style="2" customWidth="1"/>
    <col min="4363" max="4363" width="14.7109375" style="2" customWidth="1"/>
    <col min="4364" max="4608" width="9.140625" style="2"/>
    <col min="4609" max="4609" width="0" style="2" hidden="1" customWidth="1"/>
    <col min="4610" max="4610" width="110.7109375" style="2" customWidth="1"/>
    <col min="4611" max="4611" width="21.5703125" style="2" customWidth="1"/>
    <col min="4612" max="4612" width="16.28515625" style="2" customWidth="1"/>
    <col min="4613" max="4615" width="15.42578125" style="2" customWidth="1"/>
    <col min="4616" max="4616" width="15" style="2" bestFit="1" customWidth="1"/>
    <col min="4617" max="4617" width="15.140625" style="2" bestFit="1" customWidth="1"/>
    <col min="4618" max="4618" width="18.42578125" style="2" customWidth="1"/>
    <col min="4619" max="4619" width="14.7109375" style="2" customWidth="1"/>
    <col min="4620" max="4864" width="9.140625" style="2"/>
    <col min="4865" max="4865" width="0" style="2" hidden="1" customWidth="1"/>
    <col min="4866" max="4866" width="110.7109375" style="2" customWidth="1"/>
    <col min="4867" max="4867" width="21.5703125" style="2" customWidth="1"/>
    <col min="4868" max="4868" width="16.28515625" style="2" customWidth="1"/>
    <col min="4869" max="4871" width="15.42578125" style="2" customWidth="1"/>
    <col min="4872" max="4872" width="15" style="2" bestFit="1" customWidth="1"/>
    <col min="4873" max="4873" width="15.140625" style="2" bestFit="1" customWidth="1"/>
    <col min="4874" max="4874" width="18.42578125" style="2" customWidth="1"/>
    <col min="4875" max="4875" width="14.7109375" style="2" customWidth="1"/>
    <col min="4876" max="5120" width="9.140625" style="2"/>
    <col min="5121" max="5121" width="0" style="2" hidden="1" customWidth="1"/>
    <col min="5122" max="5122" width="110.7109375" style="2" customWidth="1"/>
    <col min="5123" max="5123" width="21.5703125" style="2" customWidth="1"/>
    <col min="5124" max="5124" width="16.28515625" style="2" customWidth="1"/>
    <col min="5125" max="5127" width="15.42578125" style="2" customWidth="1"/>
    <col min="5128" max="5128" width="15" style="2" bestFit="1" customWidth="1"/>
    <col min="5129" max="5129" width="15.140625" style="2" bestFit="1" customWidth="1"/>
    <col min="5130" max="5130" width="18.42578125" style="2" customWidth="1"/>
    <col min="5131" max="5131" width="14.7109375" style="2" customWidth="1"/>
    <col min="5132" max="5376" width="9.140625" style="2"/>
    <col min="5377" max="5377" width="0" style="2" hidden="1" customWidth="1"/>
    <col min="5378" max="5378" width="110.7109375" style="2" customWidth="1"/>
    <col min="5379" max="5379" width="21.5703125" style="2" customWidth="1"/>
    <col min="5380" max="5380" width="16.28515625" style="2" customWidth="1"/>
    <col min="5381" max="5383" width="15.42578125" style="2" customWidth="1"/>
    <col min="5384" max="5384" width="15" style="2" bestFit="1" customWidth="1"/>
    <col min="5385" max="5385" width="15.140625" style="2" bestFit="1" customWidth="1"/>
    <col min="5386" max="5386" width="18.42578125" style="2" customWidth="1"/>
    <col min="5387" max="5387" width="14.7109375" style="2" customWidth="1"/>
    <col min="5388" max="5632" width="9.140625" style="2"/>
    <col min="5633" max="5633" width="0" style="2" hidden="1" customWidth="1"/>
    <col min="5634" max="5634" width="110.7109375" style="2" customWidth="1"/>
    <col min="5635" max="5635" width="21.5703125" style="2" customWidth="1"/>
    <col min="5636" max="5636" width="16.28515625" style="2" customWidth="1"/>
    <col min="5637" max="5639" width="15.42578125" style="2" customWidth="1"/>
    <col min="5640" max="5640" width="15" style="2" bestFit="1" customWidth="1"/>
    <col min="5641" max="5641" width="15.140625" style="2" bestFit="1" customWidth="1"/>
    <col min="5642" max="5642" width="18.42578125" style="2" customWidth="1"/>
    <col min="5643" max="5643" width="14.7109375" style="2" customWidth="1"/>
    <col min="5644" max="5888" width="9.140625" style="2"/>
    <col min="5889" max="5889" width="0" style="2" hidden="1" customWidth="1"/>
    <col min="5890" max="5890" width="110.7109375" style="2" customWidth="1"/>
    <col min="5891" max="5891" width="21.5703125" style="2" customWidth="1"/>
    <col min="5892" max="5892" width="16.28515625" style="2" customWidth="1"/>
    <col min="5893" max="5895" width="15.42578125" style="2" customWidth="1"/>
    <col min="5896" max="5896" width="15" style="2" bestFit="1" customWidth="1"/>
    <col min="5897" max="5897" width="15.140625" style="2" bestFit="1" customWidth="1"/>
    <col min="5898" max="5898" width="18.42578125" style="2" customWidth="1"/>
    <col min="5899" max="5899" width="14.7109375" style="2" customWidth="1"/>
    <col min="5900" max="6144" width="9.140625" style="2"/>
    <col min="6145" max="6145" width="0" style="2" hidden="1" customWidth="1"/>
    <col min="6146" max="6146" width="110.7109375" style="2" customWidth="1"/>
    <col min="6147" max="6147" width="21.5703125" style="2" customWidth="1"/>
    <col min="6148" max="6148" width="16.28515625" style="2" customWidth="1"/>
    <col min="6149" max="6151" width="15.42578125" style="2" customWidth="1"/>
    <col min="6152" max="6152" width="15" style="2" bestFit="1" customWidth="1"/>
    <col min="6153" max="6153" width="15.140625" style="2" bestFit="1" customWidth="1"/>
    <col min="6154" max="6154" width="18.42578125" style="2" customWidth="1"/>
    <col min="6155" max="6155" width="14.7109375" style="2" customWidth="1"/>
    <col min="6156" max="6400" width="9.140625" style="2"/>
    <col min="6401" max="6401" width="0" style="2" hidden="1" customWidth="1"/>
    <col min="6402" max="6402" width="110.7109375" style="2" customWidth="1"/>
    <col min="6403" max="6403" width="21.5703125" style="2" customWidth="1"/>
    <col min="6404" max="6404" width="16.28515625" style="2" customWidth="1"/>
    <col min="6405" max="6407" width="15.42578125" style="2" customWidth="1"/>
    <col min="6408" max="6408" width="15" style="2" bestFit="1" customWidth="1"/>
    <col min="6409" max="6409" width="15.140625" style="2" bestFit="1" customWidth="1"/>
    <col min="6410" max="6410" width="18.42578125" style="2" customWidth="1"/>
    <col min="6411" max="6411" width="14.7109375" style="2" customWidth="1"/>
    <col min="6412" max="6656" width="9.140625" style="2"/>
    <col min="6657" max="6657" width="0" style="2" hidden="1" customWidth="1"/>
    <col min="6658" max="6658" width="110.7109375" style="2" customWidth="1"/>
    <col min="6659" max="6659" width="21.5703125" style="2" customWidth="1"/>
    <col min="6660" max="6660" width="16.28515625" style="2" customWidth="1"/>
    <col min="6661" max="6663" width="15.42578125" style="2" customWidth="1"/>
    <col min="6664" max="6664" width="15" style="2" bestFit="1" customWidth="1"/>
    <col min="6665" max="6665" width="15.140625" style="2" bestFit="1" customWidth="1"/>
    <col min="6666" max="6666" width="18.42578125" style="2" customWidth="1"/>
    <col min="6667" max="6667" width="14.7109375" style="2" customWidth="1"/>
    <col min="6668" max="6912" width="9.140625" style="2"/>
    <col min="6913" max="6913" width="0" style="2" hidden="1" customWidth="1"/>
    <col min="6914" max="6914" width="110.7109375" style="2" customWidth="1"/>
    <col min="6915" max="6915" width="21.5703125" style="2" customWidth="1"/>
    <col min="6916" max="6916" width="16.28515625" style="2" customWidth="1"/>
    <col min="6917" max="6919" width="15.42578125" style="2" customWidth="1"/>
    <col min="6920" max="6920" width="15" style="2" bestFit="1" customWidth="1"/>
    <col min="6921" max="6921" width="15.140625" style="2" bestFit="1" customWidth="1"/>
    <col min="6922" max="6922" width="18.42578125" style="2" customWidth="1"/>
    <col min="6923" max="6923" width="14.7109375" style="2" customWidth="1"/>
    <col min="6924" max="7168" width="9.140625" style="2"/>
    <col min="7169" max="7169" width="0" style="2" hidden="1" customWidth="1"/>
    <col min="7170" max="7170" width="110.7109375" style="2" customWidth="1"/>
    <col min="7171" max="7171" width="21.5703125" style="2" customWidth="1"/>
    <col min="7172" max="7172" width="16.28515625" style="2" customWidth="1"/>
    <col min="7173" max="7175" width="15.42578125" style="2" customWidth="1"/>
    <col min="7176" max="7176" width="15" style="2" bestFit="1" customWidth="1"/>
    <col min="7177" max="7177" width="15.140625" style="2" bestFit="1" customWidth="1"/>
    <col min="7178" max="7178" width="18.42578125" style="2" customWidth="1"/>
    <col min="7179" max="7179" width="14.7109375" style="2" customWidth="1"/>
    <col min="7180" max="7424" width="9.140625" style="2"/>
    <col min="7425" max="7425" width="0" style="2" hidden="1" customWidth="1"/>
    <col min="7426" max="7426" width="110.7109375" style="2" customWidth="1"/>
    <col min="7427" max="7427" width="21.5703125" style="2" customWidth="1"/>
    <col min="7428" max="7428" width="16.28515625" style="2" customWidth="1"/>
    <col min="7429" max="7431" width="15.42578125" style="2" customWidth="1"/>
    <col min="7432" max="7432" width="15" style="2" bestFit="1" customWidth="1"/>
    <col min="7433" max="7433" width="15.140625" style="2" bestFit="1" customWidth="1"/>
    <col min="7434" max="7434" width="18.42578125" style="2" customWidth="1"/>
    <col min="7435" max="7435" width="14.7109375" style="2" customWidth="1"/>
    <col min="7436" max="7680" width="9.140625" style="2"/>
    <col min="7681" max="7681" width="0" style="2" hidden="1" customWidth="1"/>
    <col min="7682" max="7682" width="110.7109375" style="2" customWidth="1"/>
    <col min="7683" max="7683" width="21.5703125" style="2" customWidth="1"/>
    <col min="7684" max="7684" width="16.28515625" style="2" customWidth="1"/>
    <col min="7685" max="7687" width="15.42578125" style="2" customWidth="1"/>
    <col min="7688" max="7688" width="15" style="2" bestFit="1" customWidth="1"/>
    <col min="7689" max="7689" width="15.140625" style="2" bestFit="1" customWidth="1"/>
    <col min="7690" max="7690" width="18.42578125" style="2" customWidth="1"/>
    <col min="7691" max="7691" width="14.7109375" style="2" customWidth="1"/>
    <col min="7692" max="7936" width="9.140625" style="2"/>
    <col min="7937" max="7937" width="0" style="2" hidden="1" customWidth="1"/>
    <col min="7938" max="7938" width="110.7109375" style="2" customWidth="1"/>
    <col min="7939" max="7939" width="21.5703125" style="2" customWidth="1"/>
    <col min="7940" max="7940" width="16.28515625" style="2" customWidth="1"/>
    <col min="7941" max="7943" width="15.42578125" style="2" customWidth="1"/>
    <col min="7944" max="7944" width="15" style="2" bestFit="1" customWidth="1"/>
    <col min="7945" max="7945" width="15.140625" style="2" bestFit="1" customWidth="1"/>
    <col min="7946" max="7946" width="18.42578125" style="2" customWidth="1"/>
    <col min="7947" max="7947" width="14.7109375" style="2" customWidth="1"/>
    <col min="7948" max="8192" width="9.140625" style="2"/>
    <col min="8193" max="8193" width="0" style="2" hidden="1" customWidth="1"/>
    <col min="8194" max="8194" width="110.7109375" style="2" customWidth="1"/>
    <col min="8195" max="8195" width="21.5703125" style="2" customWidth="1"/>
    <col min="8196" max="8196" width="16.28515625" style="2" customWidth="1"/>
    <col min="8197" max="8199" width="15.42578125" style="2" customWidth="1"/>
    <col min="8200" max="8200" width="15" style="2" bestFit="1" customWidth="1"/>
    <col min="8201" max="8201" width="15.140625" style="2" bestFit="1" customWidth="1"/>
    <col min="8202" max="8202" width="18.42578125" style="2" customWidth="1"/>
    <col min="8203" max="8203" width="14.7109375" style="2" customWidth="1"/>
    <col min="8204" max="8448" width="9.140625" style="2"/>
    <col min="8449" max="8449" width="0" style="2" hidden="1" customWidth="1"/>
    <col min="8450" max="8450" width="110.7109375" style="2" customWidth="1"/>
    <col min="8451" max="8451" width="21.5703125" style="2" customWidth="1"/>
    <col min="8452" max="8452" width="16.28515625" style="2" customWidth="1"/>
    <col min="8453" max="8455" width="15.42578125" style="2" customWidth="1"/>
    <col min="8456" max="8456" width="15" style="2" bestFit="1" customWidth="1"/>
    <col min="8457" max="8457" width="15.140625" style="2" bestFit="1" customWidth="1"/>
    <col min="8458" max="8458" width="18.42578125" style="2" customWidth="1"/>
    <col min="8459" max="8459" width="14.7109375" style="2" customWidth="1"/>
    <col min="8460" max="8704" width="9.140625" style="2"/>
    <col min="8705" max="8705" width="0" style="2" hidden="1" customWidth="1"/>
    <col min="8706" max="8706" width="110.7109375" style="2" customWidth="1"/>
    <col min="8707" max="8707" width="21.5703125" style="2" customWidth="1"/>
    <col min="8708" max="8708" width="16.28515625" style="2" customWidth="1"/>
    <col min="8709" max="8711" width="15.42578125" style="2" customWidth="1"/>
    <col min="8712" max="8712" width="15" style="2" bestFit="1" customWidth="1"/>
    <col min="8713" max="8713" width="15.140625" style="2" bestFit="1" customWidth="1"/>
    <col min="8714" max="8714" width="18.42578125" style="2" customWidth="1"/>
    <col min="8715" max="8715" width="14.7109375" style="2" customWidth="1"/>
    <col min="8716" max="8960" width="9.140625" style="2"/>
    <col min="8961" max="8961" width="0" style="2" hidden="1" customWidth="1"/>
    <col min="8962" max="8962" width="110.7109375" style="2" customWidth="1"/>
    <col min="8963" max="8963" width="21.5703125" style="2" customWidth="1"/>
    <col min="8964" max="8964" width="16.28515625" style="2" customWidth="1"/>
    <col min="8965" max="8967" width="15.42578125" style="2" customWidth="1"/>
    <col min="8968" max="8968" width="15" style="2" bestFit="1" customWidth="1"/>
    <col min="8969" max="8969" width="15.140625" style="2" bestFit="1" customWidth="1"/>
    <col min="8970" max="8970" width="18.42578125" style="2" customWidth="1"/>
    <col min="8971" max="8971" width="14.7109375" style="2" customWidth="1"/>
    <col min="8972" max="9216" width="9.140625" style="2"/>
    <col min="9217" max="9217" width="0" style="2" hidden="1" customWidth="1"/>
    <col min="9218" max="9218" width="110.7109375" style="2" customWidth="1"/>
    <col min="9219" max="9219" width="21.5703125" style="2" customWidth="1"/>
    <col min="9220" max="9220" width="16.28515625" style="2" customWidth="1"/>
    <col min="9221" max="9223" width="15.42578125" style="2" customWidth="1"/>
    <col min="9224" max="9224" width="15" style="2" bestFit="1" customWidth="1"/>
    <col min="9225" max="9225" width="15.140625" style="2" bestFit="1" customWidth="1"/>
    <col min="9226" max="9226" width="18.42578125" style="2" customWidth="1"/>
    <col min="9227" max="9227" width="14.7109375" style="2" customWidth="1"/>
    <col min="9228" max="9472" width="9.140625" style="2"/>
    <col min="9473" max="9473" width="0" style="2" hidden="1" customWidth="1"/>
    <col min="9474" max="9474" width="110.7109375" style="2" customWidth="1"/>
    <col min="9475" max="9475" width="21.5703125" style="2" customWidth="1"/>
    <col min="9476" max="9476" width="16.28515625" style="2" customWidth="1"/>
    <col min="9477" max="9479" width="15.42578125" style="2" customWidth="1"/>
    <col min="9480" max="9480" width="15" style="2" bestFit="1" customWidth="1"/>
    <col min="9481" max="9481" width="15.140625" style="2" bestFit="1" customWidth="1"/>
    <col min="9482" max="9482" width="18.42578125" style="2" customWidth="1"/>
    <col min="9483" max="9483" width="14.7109375" style="2" customWidth="1"/>
    <col min="9484" max="9728" width="9.140625" style="2"/>
    <col min="9729" max="9729" width="0" style="2" hidden="1" customWidth="1"/>
    <col min="9730" max="9730" width="110.7109375" style="2" customWidth="1"/>
    <col min="9731" max="9731" width="21.5703125" style="2" customWidth="1"/>
    <col min="9732" max="9732" width="16.28515625" style="2" customWidth="1"/>
    <col min="9733" max="9735" width="15.42578125" style="2" customWidth="1"/>
    <col min="9736" max="9736" width="15" style="2" bestFit="1" customWidth="1"/>
    <col min="9737" max="9737" width="15.140625" style="2" bestFit="1" customWidth="1"/>
    <col min="9738" max="9738" width="18.42578125" style="2" customWidth="1"/>
    <col min="9739" max="9739" width="14.7109375" style="2" customWidth="1"/>
    <col min="9740" max="9984" width="9.140625" style="2"/>
    <col min="9985" max="9985" width="0" style="2" hidden="1" customWidth="1"/>
    <col min="9986" max="9986" width="110.7109375" style="2" customWidth="1"/>
    <col min="9987" max="9987" width="21.5703125" style="2" customWidth="1"/>
    <col min="9988" max="9988" width="16.28515625" style="2" customWidth="1"/>
    <col min="9989" max="9991" width="15.42578125" style="2" customWidth="1"/>
    <col min="9992" max="9992" width="15" style="2" bestFit="1" customWidth="1"/>
    <col min="9993" max="9993" width="15.140625" style="2" bestFit="1" customWidth="1"/>
    <col min="9994" max="9994" width="18.42578125" style="2" customWidth="1"/>
    <col min="9995" max="9995" width="14.7109375" style="2" customWidth="1"/>
    <col min="9996" max="10240" width="9.140625" style="2"/>
    <col min="10241" max="10241" width="0" style="2" hidden="1" customWidth="1"/>
    <col min="10242" max="10242" width="110.7109375" style="2" customWidth="1"/>
    <col min="10243" max="10243" width="21.5703125" style="2" customWidth="1"/>
    <col min="10244" max="10244" width="16.28515625" style="2" customWidth="1"/>
    <col min="10245" max="10247" width="15.42578125" style="2" customWidth="1"/>
    <col min="10248" max="10248" width="15" style="2" bestFit="1" customWidth="1"/>
    <col min="10249" max="10249" width="15.140625" style="2" bestFit="1" customWidth="1"/>
    <col min="10250" max="10250" width="18.42578125" style="2" customWidth="1"/>
    <col min="10251" max="10251" width="14.7109375" style="2" customWidth="1"/>
    <col min="10252" max="10496" width="9.140625" style="2"/>
    <col min="10497" max="10497" width="0" style="2" hidden="1" customWidth="1"/>
    <col min="10498" max="10498" width="110.7109375" style="2" customWidth="1"/>
    <col min="10499" max="10499" width="21.5703125" style="2" customWidth="1"/>
    <col min="10500" max="10500" width="16.28515625" style="2" customWidth="1"/>
    <col min="10501" max="10503" width="15.42578125" style="2" customWidth="1"/>
    <col min="10504" max="10504" width="15" style="2" bestFit="1" customWidth="1"/>
    <col min="10505" max="10505" width="15.140625" style="2" bestFit="1" customWidth="1"/>
    <col min="10506" max="10506" width="18.42578125" style="2" customWidth="1"/>
    <col min="10507" max="10507" width="14.7109375" style="2" customWidth="1"/>
    <col min="10508" max="10752" width="9.140625" style="2"/>
    <col min="10753" max="10753" width="0" style="2" hidden="1" customWidth="1"/>
    <col min="10754" max="10754" width="110.7109375" style="2" customWidth="1"/>
    <col min="10755" max="10755" width="21.5703125" style="2" customWidth="1"/>
    <col min="10756" max="10756" width="16.28515625" style="2" customWidth="1"/>
    <col min="10757" max="10759" width="15.42578125" style="2" customWidth="1"/>
    <col min="10760" max="10760" width="15" style="2" bestFit="1" customWidth="1"/>
    <col min="10761" max="10761" width="15.140625" style="2" bestFit="1" customWidth="1"/>
    <col min="10762" max="10762" width="18.42578125" style="2" customWidth="1"/>
    <col min="10763" max="10763" width="14.7109375" style="2" customWidth="1"/>
    <col min="10764" max="11008" width="9.140625" style="2"/>
    <col min="11009" max="11009" width="0" style="2" hidden="1" customWidth="1"/>
    <col min="11010" max="11010" width="110.7109375" style="2" customWidth="1"/>
    <col min="11011" max="11011" width="21.5703125" style="2" customWidth="1"/>
    <col min="11012" max="11012" width="16.28515625" style="2" customWidth="1"/>
    <col min="11013" max="11015" width="15.42578125" style="2" customWidth="1"/>
    <col min="11016" max="11016" width="15" style="2" bestFit="1" customWidth="1"/>
    <col min="11017" max="11017" width="15.140625" style="2" bestFit="1" customWidth="1"/>
    <col min="11018" max="11018" width="18.42578125" style="2" customWidth="1"/>
    <col min="11019" max="11019" width="14.7109375" style="2" customWidth="1"/>
    <col min="11020" max="11264" width="9.140625" style="2"/>
    <col min="11265" max="11265" width="0" style="2" hidden="1" customWidth="1"/>
    <col min="11266" max="11266" width="110.7109375" style="2" customWidth="1"/>
    <col min="11267" max="11267" width="21.5703125" style="2" customWidth="1"/>
    <col min="11268" max="11268" width="16.28515625" style="2" customWidth="1"/>
    <col min="11269" max="11271" width="15.42578125" style="2" customWidth="1"/>
    <col min="11272" max="11272" width="15" style="2" bestFit="1" customWidth="1"/>
    <col min="11273" max="11273" width="15.140625" style="2" bestFit="1" customWidth="1"/>
    <col min="11274" max="11274" width="18.42578125" style="2" customWidth="1"/>
    <col min="11275" max="11275" width="14.7109375" style="2" customWidth="1"/>
    <col min="11276" max="11520" width="9.140625" style="2"/>
    <col min="11521" max="11521" width="0" style="2" hidden="1" customWidth="1"/>
    <col min="11522" max="11522" width="110.7109375" style="2" customWidth="1"/>
    <col min="11523" max="11523" width="21.5703125" style="2" customWidth="1"/>
    <col min="11524" max="11524" width="16.28515625" style="2" customWidth="1"/>
    <col min="11525" max="11527" width="15.42578125" style="2" customWidth="1"/>
    <col min="11528" max="11528" width="15" style="2" bestFit="1" customWidth="1"/>
    <col min="11529" max="11529" width="15.140625" style="2" bestFit="1" customWidth="1"/>
    <col min="11530" max="11530" width="18.42578125" style="2" customWidth="1"/>
    <col min="11531" max="11531" width="14.7109375" style="2" customWidth="1"/>
    <col min="11532" max="11776" width="9.140625" style="2"/>
    <col min="11777" max="11777" width="0" style="2" hidden="1" customWidth="1"/>
    <col min="11778" max="11778" width="110.7109375" style="2" customWidth="1"/>
    <col min="11779" max="11779" width="21.5703125" style="2" customWidth="1"/>
    <col min="11780" max="11780" width="16.28515625" style="2" customWidth="1"/>
    <col min="11781" max="11783" width="15.42578125" style="2" customWidth="1"/>
    <col min="11784" max="11784" width="15" style="2" bestFit="1" customWidth="1"/>
    <col min="11785" max="11785" width="15.140625" style="2" bestFit="1" customWidth="1"/>
    <col min="11786" max="11786" width="18.42578125" style="2" customWidth="1"/>
    <col min="11787" max="11787" width="14.7109375" style="2" customWidth="1"/>
    <col min="11788" max="12032" width="9.140625" style="2"/>
    <col min="12033" max="12033" width="0" style="2" hidden="1" customWidth="1"/>
    <col min="12034" max="12034" width="110.7109375" style="2" customWidth="1"/>
    <col min="12035" max="12035" width="21.5703125" style="2" customWidth="1"/>
    <col min="12036" max="12036" width="16.28515625" style="2" customWidth="1"/>
    <col min="12037" max="12039" width="15.42578125" style="2" customWidth="1"/>
    <col min="12040" max="12040" width="15" style="2" bestFit="1" customWidth="1"/>
    <col min="12041" max="12041" width="15.140625" style="2" bestFit="1" customWidth="1"/>
    <col min="12042" max="12042" width="18.42578125" style="2" customWidth="1"/>
    <col min="12043" max="12043" width="14.7109375" style="2" customWidth="1"/>
    <col min="12044" max="12288" width="9.140625" style="2"/>
    <col min="12289" max="12289" width="0" style="2" hidden="1" customWidth="1"/>
    <col min="12290" max="12290" width="110.7109375" style="2" customWidth="1"/>
    <col min="12291" max="12291" width="21.5703125" style="2" customWidth="1"/>
    <col min="12292" max="12292" width="16.28515625" style="2" customWidth="1"/>
    <col min="12293" max="12295" width="15.42578125" style="2" customWidth="1"/>
    <col min="12296" max="12296" width="15" style="2" bestFit="1" customWidth="1"/>
    <col min="12297" max="12297" width="15.140625" style="2" bestFit="1" customWidth="1"/>
    <col min="12298" max="12298" width="18.42578125" style="2" customWidth="1"/>
    <col min="12299" max="12299" width="14.7109375" style="2" customWidth="1"/>
    <col min="12300" max="12544" width="9.140625" style="2"/>
    <col min="12545" max="12545" width="0" style="2" hidden="1" customWidth="1"/>
    <col min="12546" max="12546" width="110.7109375" style="2" customWidth="1"/>
    <col min="12547" max="12547" width="21.5703125" style="2" customWidth="1"/>
    <col min="12548" max="12548" width="16.28515625" style="2" customWidth="1"/>
    <col min="12549" max="12551" width="15.42578125" style="2" customWidth="1"/>
    <col min="12552" max="12552" width="15" style="2" bestFit="1" customWidth="1"/>
    <col min="12553" max="12553" width="15.140625" style="2" bestFit="1" customWidth="1"/>
    <col min="12554" max="12554" width="18.42578125" style="2" customWidth="1"/>
    <col min="12555" max="12555" width="14.7109375" style="2" customWidth="1"/>
    <col min="12556" max="12800" width="9.140625" style="2"/>
    <col min="12801" max="12801" width="0" style="2" hidden="1" customWidth="1"/>
    <col min="12802" max="12802" width="110.7109375" style="2" customWidth="1"/>
    <col min="12803" max="12803" width="21.5703125" style="2" customWidth="1"/>
    <col min="12804" max="12804" width="16.28515625" style="2" customWidth="1"/>
    <col min="12805" max="12807" width="15.42578125" style="2" customWidth="1"/>
    <col min="12808" max="12808" width="15" style="2" bestFit="1" customWidth="1"/>
    <col min="12809" max="12809" width="15.140625" style="2" bestFit="1" customWidth="1"/>
    <col min="12810" max="12810" width="18.42578125" style="2" customWidth="1"/>
    <col min="12811" max="12811" width="14.7109375" style="2" customWidth="1"/>
    <col min="12812" max="13056" width="9.140625" style="2"/>
    <col min="13057" max="13057" width="0" style="2" hidden="1" customWidth="1"/>
    <col min="13058" max="13058" width="110.7109375" style="2" customWidth="1"/>
    <col min="13059" max="13059" width="21.5703125" style="2" customWidth="1"/>
    <col min="13060" max="13060" width="16.28515625" style="2" customWidth="1"/>
    <col min="13061" max="13063" width="15.42578125" style="2" customWidth="1"/>
    <col min="13064" max="13064" width="15" style="2" bestFit="1" customWidth="1"/>
    <col min="13065" max="13065" width="15.140625" style="2" bestFit="1" customWidth="1"/>
    <col min="13066" max="13066" width="18.42578125" style="2" customWidth="1"/>
    <col min="13067" max="13067" width="14.7109375" style="2" customWidth="1"/>
    <col min="13068" max="13312" width="9.140625" style="2"/>
    <col min="13313" max="13313" width="0" style="2" hidden="1" customWidth="1"/>
    <col min="13314" max="13314" width="110.7109375" style="2" customWidth="1"/>
    <col min="13315" max="13315" width="21.5703125" style="2" customWidth="1"/>
    <col min="13316" max="13316" width="16.28515625" style="2" customWidth="1"/>
    <col min="13317" max="13319" width="15.42578125" style="2" customWidth="1"/>
    <col min="13320" max="13320" width="15" style="2" bestFit="1" customWidth="1"/>
    <col min="13321" max="13321" width="15.140625" style="2" bestFit="1" customWidth="1"/>
    <col min="13322" max="13322" width="18.42578125" style="2" customWidth="1"/>
    <col min="13323" max="13323" width="14.7109375" style="2" customWidth="1"/>
    <col min="13324" max="13568" width="9.140625" style="2"/>
    <col min="13569" max="13569" width="0" style="2" hidden="1" customWidth="1"/>
    <col min="13570" max="13570" width="110.7109375" style="2" customWidth="1"/>
    <col min="13571" max="13571" width="21.5703125" style="2" customWidth="1"/>
    <col min="13572" max="13572" width="16.28515625" style="2" customWidth="1"/>
    <col min="13573" max="13575" width="15.42578125" style="2" customWidth="1"/>
    <col min="13576" max="13576" width="15" style="2" bestFit="1" customWidth="1"/>
    <col min="13577" max="13577" width="15.140625" style="2" bestFit="1" customWidth="1"/>
    <col min="13578" max="13578" width="18.42578125" style="2" customWidth="1"/>
    <col min="13579" max="13579" width="14.7109375" style="2" customWidth="1"/>
    <col min="13580" max="13824" width="9.140625" style="2"/>
    <col min="13825" max="13825" width="0" style="2" hidden="1" customWidth="1"/>
    <col min="13826" max="13826" width="110.7109375" style="2" customWidth="1"/>
    <col min="13827" max="13827" width="21.5703125" style="2" customWidth="1"/>
    <col min="13828" max="13828" width="16.28515625" style="2" customWidth="1"/>
    <col min="13829" max="13831" width="15.42578125" style="2" customWidth="1"/>
    <col min="13832" max="13832" width="15" style="2" bestFit="1" customWidth="1"/>
    <col min="13833" max="13833" width="15.140625" style="2" bestFit="1" customWidth="1"/>
    <col min="13834" max="13834" width="18.42578125" style="2" customWidth="1"/>
    <col min="13835" max="13835" width="14.7109375" style="2" customWidth="1"/>
    <col min="13836" max="14080" width="9.140625" style="2"/>
    <col min="14081" max="14081" width="0" style="2" hidden="1" customWidth="1"/>
    <col min="14082" max="14082" width="110.7109375" style="2" customWidth="1"/>
    <col min="14083" max="14083" width="21.5703125" style="2" customWidth="1"/>
    <col min="14084" max="14084" width="16.28515625" style="2" customWidth="1"/>
    <col min="14085" max="14087" width="15.42578125" style="2" customWidth="1"/>
    <col min="14088" max="14088" width="15" style="2" bestFit="1" customWidth="1"/>
    <col min="14089" max="14089" width="15.140625" style="2" bestFit="1" customWidth="1"/>
    <col min="14090" max="14090" width="18.42578125" style="2" customWidth="1"/>
    <col min="14091" max="14091" width="14.7109375" style="2" customWidth="1"/>
    <col min="14092" max="14336" width="9.140625" style="2"/>
    <col min="14337" max="14337" width="0" style="2" hidden="1" customWidth="1"/>
    <col min="14338" max="14338" width="110.7109375" style="2" customWidth="1"/>
    <col min="14339" max="14339" width="21.5703125" style="2" customWidth="1"/>
    <col min="14340" max="14340" width="16.28515625" style="2" customWidth="1"/>
    <col min="14341" max="14343" width="15.42578125" style="2" customWidth="1"/>
    <col min="14344" max="14344" width="15" style="2" bestFit="1" customWidth="1"/>
    <col min="14345" max="14345" width="15.140625" style="2" bestFit="1" customWidth="1"/>
    <col min="14346" max="14346" width="18.42578125" style="2" customWidth="1"/>
    <col min="14347" max="14347" width="14.7109375" style="2" customWidth="1"/>
    <col min="14348" max="14592" width="9.140625" style="2"/>
    <col min="14593" max="14593" width="0" style="2" hidden="1" customWidth="1"/>
    <col min="14594" max="14594" width="110.7109375" style="2" customWidth="1"/>
    <col min="14595" max="14595" width="21.5703125" style="2" customWidth="1"/>
    <col min="14596" max="14596" width="16.28515625" style="2" customWidth="1"/>
    <col min="14597" max="14599" width="15.42578125" style="2" customWidth="1"/>
    <col min="14600" max="14600" width="15" style="2" bestFit="1" customWidth="1"/>
    <col min="14601" max="14601" width="15.140625" style="2" bestFit="1" customWidth="1"/>
    <col min="14602" max="14602" width="18.42578125" style="2" customWidth="1"/>
    <col min="14603" max="14603" width="14.7109375" style="2" customWidth="1"/>
    <col min="14604" max="14848" width="9.140625" style="2"/>
    <col min="14849" max="14849" width="0" style="2" hidden="1" customWidth="1"/>
    <col min="14850" max="14850" width="110.7109375" style="2" customWidth="1"/>
    <col min="14851" max="14851" width="21.5703125" style="2" customWidth="1"/>
    <col min="14852" max="14852" width="16.28515625" style="2" customWidth="1"/>
    <col min="14853" max="14855" width="15.42578125" style="2" customWidth="1"/>
    <col min="14856" max="14856" width="15" style="2" bestFit="1" customWidth="1"/>
    <col min="14857" max="14857" width="15.140625" style="2" bestFit="1" customWidth="1"/>
    <col min="14858" max="14858" width="18.42578125" style="2" customWidth="1"/>
    <col min="14859" max="14859" width="14.7109375" style="2" customWidth="1"/>
    <col min="14860" max="15104" width="9.140625" style="2"/>
    <col min="15105" max="15105" width="0" style="2" hidden="1" customWidth="1"/>
    <col min="15106" max="15106" width="110.7109375" style="2" customWidth="1"/>
    <col min="15107" max="15107" width="21.5703125" style="2" customWidth="1"/>
    <col min="15108" max="15108" width="16.28515625" style="2" customWidth="1"/>
    <col min="15109" max="15111" width="15.42578125" style="2" customWidth="1"/>
    <col min="15112" max="15112" width="15" style="2" bestFit="1" customWidth="1"/>
    <col min="15113" max="15113" width="15.140625" style="2" bestFit="1" customWidth="1"/>
    <col min="15114" max="15114" width="18.42578125" style="2" customWidth="1"/>
    <col min="15115" max="15115" width="14.7109375" style="2" customWidth="1"/>
    <col min="15116" max="15360" width="9.140625" style="2"/>
    <col min="15361" max="15361" width="0" style="2" hidden="1" customWidth="1"/>
    <col min="15362" max="15362" width="110.7109375" style="2" customWidth="1"/>
    <col min="15363" max="15363" width="21.5703125" style="2" customWidth="1"/>
    <col min="15364" max="15364" width="16.28515625" style="2" customWidth="1"/>
    <col min="15365" max="15367" width="15.42578125" style="2" customWidth="1"/>
    <col min="15368" max="15368" width="15" style="2" bestFit="1" customWidth="1"/>
    <col min="15369" max="15369" width="15.140625" style="2" bestFit="1" customWidth="1"/>
    <col min="15370" max="15370" width="18.42578125" style="2" customWidth="1"/>
    <col min="15371" max="15371" width="14.7109375" style="2" customWidth="1"/>
    <col min="15372" max="15616" width="9.140625" style="2"/>
    <col min="15617" max="15617" width="0" style="2" hidden="1" customWidth="1"/>
    <col min="15618" max="15618" width="110.7109375" style="2" customWidth="1"/>
    <col min="15619" max="15619" width="21.5703125" style="2" customWidth="1"/>
    <col min="15620" max="15620" width="16.28515625" style="2" customWidth="1"/>
    <col min="15621" max="15623" width="15.42578125" style="2" customWidth="1"/>
    <col min="15624" max="15624" width="15" style="2" bestFit="1" customWidth="1"/>
    <col min="15625" max="15625" width="15.140625" style="2" bestFit="1" customWidth="1"/>
    <col min="15626" max="15626" width="18.42578125" style="2" customWidth="1"/>
    <col min="15627" max="15627" width="14.7109375" style="2" customWidth="1"/>
    <col min="15628" max="15872" width="9.140625" style="2"/>
    <col min="15873" max="15873" width="0" style="2" hidden="1" customWidth="1"/>
    <col min="15874" max="15874" width="110.7109375" style="2" customWidth="1"/>
    <col min="15875" max="15875" width="21.5703125" style="2" customWidth="1"/>
    <col min="15876" max="15876" width="16.28515625" style="2" customWidth="1"/>
    <col min="15877" max="15879" width="15.42578125" style="2" customWidth="1"/>
    <col min="15880" max="15880" width="15" style="2" bestFit="1" customWidth="1"/>
    <col min="15881" max="15881" width="15.140625" style="2" bestFit="1" customWidth="1"/>
    <col min="15882" max="15882" width="18.42578125" style="2" customWidth="1"/>
    <col min="15883" max="15883" width="14.7109375" style="2" customWidth="1"/>
    <col min="15884" max="16128" width="9.140625" style="2"/>
    <col min="16129" max="16129" width="0" style="2" hidden="1" customWidth="1"/>
    <col min="16130" max="16130" width="110.7109375" style="2" customWidth="1"/>
    <col min="16131" max="16131" width="21.5703125" style="2" customWidth="1"/>
    <col min="16132" max="16132" width="16.28515625" style="2" customWidth="1"/>
    <col min="16133" max="16135" width="15.42578125" style="2" customWidth="1"/>
    <col min="16136" max="16136" width="15" style="2" bestFit="1" customWidth="1"/>
    <col min="16137" max="16137" width="15.140625" style="2" bestFit="1" customWidth="1"/>
    <col min="16138" max="16138" width="18.42578125" style="2" customWidth="1"/>
    <col min="16139" max="16139" width="14.7109375" style="2" customWidth="1"/>
    <col min="16140" max="16384" width="9.140625" style="2"/>
  </cols>
  <sheetData>
    <row r="1" spans="2:10" hidden="1" x14ac:dyDescent="0.25">
      <c r="B1" s="316" t="s">
        <v>0</v>
      </c>
      <c r="C1" s="317"/>
      <c r="D1" s="317"/>
      <c r="E1" s="317"/>
      <c r="F1" s="317"/>
      <c r="G1" s="317"/>
      <c r="H1" s="318"/>
    </row>
    <row r="2" spans="2:10" hidden="1" x14ac:dyDescent="0.25">
      <c r="B2" s="319" t="s">
        <v>1</v>
      </c>
      <c r="C2" s="320"/>
      <c r="D2" s="320"/>
      <c r="E2" s="320"/>
      <c r="F2" s="320"/>
      <c r="G2" s="320"/>
      <c r="H2" s="321"/>
    </row>
    <row r="3" spans="2:10" x14ac:dyDescent="0.25">
      <c r="B3" s="95" t="s">
        <v>2</v>
      </c>
      <c r="C3" s="96"/>
      <c r="D3" s="97"/>
      <c r="E3" s="98"/>
      <c r="F3" s="98"/>
      <c r="G3" s="98"/>
      <c r="H3" s="99"/>
    </row>
    <row r="4" spans="2:10" x14ac:dyDescent="0.25">
      <c r="B4" s="341" t="s">
        <v>223</v>
      </c>
      <c r="C4" s="342"/>
      <c r="D4" s="342"/>
      <c r="E4" s="342"/>
      <c r="F4" s="342"/>
      <c r="G4" s="342"/>
      <c r="H4" s="343"/>
    </row>
    <row r="5" spans="2:10" x14ac:dyDescent="0.25">
      <c r="B5" s="4" t="s">
        <v>4</v>
      </c>
      <c r="C5" s="100"/>
      <c r="D5" s="101"/>
      <c r="E5" s="100"/>
      <c r="F5" s="100"/>
      <c r="G5" s="100"/>
      <c r="H5" s="102"/>
    </row>
    <row r="6" spans="2:10" x14ac:dyDescent="0.25">
      <c r="B6" s="95"/>
      <c r="C6" s="100"/>
      <c r="D6" s="101"/>
      <c r="E6" s="100"/>
      <c r="F6" s="100"/>
      <c r="G6" s="100"/>
      <c r="H6" s="102"/>
    </row>
    <row r="7" spans="2:10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</row>
    <row r="8" spans="2:10" x14ac:dyDescent="0.25">
      <c r="B8" s="4" t="s">
        <v>12</v>
      </c>
      <c r="C8" s="19"/>
      <c r="D8" s="103"/>
      <c r="E8" s="104"/>
      <c r="F8" s="105"/>
      <c r="G8" s="105"/>
      <c r="H8" s="106"/>
    </row>
    <row r="9" spans="2:10" x14ac:dyDescent="0.25">
      <c r="B9" s="4" t="s">
        <v>13</v>
      </c>
      <c r="C9" s="19"/>
      <c r="D9" s="103"/>
      <c r="E9" s="104"/>
      <c r="F9" s="105"/>
      <c r="G9" s="105"/>
      <c r="H9" s="106"/>
    </row>
    <row r="10" spans="2:10" x14ac:dyDescent="0.25">
      <c r="B10" s="4" t="s">
        <v>14</v>
      </c>
      <c r="C10" s="19"/>
      <c r="D10" s="103"/>
      <c r="E10" s="103"/>
      <c r="F10" s="105"/>
      <c r="G10" s="105"/>
      <c r="H10" s="106"/>
      <c r="J10" s="1"/>
    </row>
    <row r="11" spans="2:10" x14ac:dyDescent="0.25">
      <c r="B11" s="28" t="s">
        <v>224</v>
      </c>
      <c r="C11" s="28" t="s">
        <v>225</v>
      </c>
      <c r="D11" s="107">
        <v>150</v>
      </c>
      <c r="E11" s="107">
        <v>1564.77</v>
      </c>
      <c r="F11" s="108">
        <v>8.73</v>
      </c>
      <c r="G11" s="32">
        <v>9.1881000000000004</v>
      </c>
      <c r="H11" s="108" t="s">
        <v>226</v>
      </c>
      <c r="J11" s="1"/>
    </row>
    <row r="12" spans="2:10" x14ac:dyDescent="0.25">
      <c r="B12" s="28" t="s">
        <v>227</v>
      </c>
      <c r="C12" s="28" t="s">
        <v>228</v>
      </c>
      <c r="D12" s="107">
        <v>110</v>
      </c>
      <c r="E12" s="107">
        <v>1180.78</v>
      </c>
      <c r="F12" s="108">
        <v>6.59</v>
      </c>
      <c r="G12" s="32">
        <v>7.1299000000000001</v>
      </c>
      <c r="H12" s="108" t="s">
        <v>229</v>
      </c>
      <c r="J12" s="1"/>
    </row>
    <row r="13" spans="2:10" x14ac:dyDescent="0.25">
      <c r="B13" s="28" t="s">
        <v>230</v>
      </c>
      <c r="C13" s="28" t="s">
        <v>231</v>
      </c>
      <c r="D13" s="107">
        <v>100</v>
      </c>
      <c r="E13" s="107">
        <v>1060.6099999999999</v>
      </c>
      <c r="F13" s="108">
        <v>5.92</v>
      </c>
      <c r="G13" s="32">
        <v>6.53</v>
      </c>
      <c r="H13" s="108" t="s">
        <v>232</v>
      </c>
      <c r="J13" s="1"/>
    </row>
    <row r="14" spans="2:10" x14ac:dyDescent="0.25">
      <c r="B14" s="28" t="s">
        <v>233</v>
      </c>
      <c r="C14" s="28" t="s">
        <v>234</v>
      </c>
      <c r="D14" s="107">
        <v>100</v>
      </c>
      <c r="E14" s="107">
        <v>1057.3399999999999</v>
      </c>
      <c r="F14" s="108">
        <v>5.9</v>
      </c>
      <c r="G14" s="32">
        <v>6.3711000000000002</v>
      </c>
      <c r="H14" s="108" t="s">
        <v>235</v>
      </c>
      <c r="J14" s="1"/>
    </row>
    <row r="15" spans="2:10" x14ac:dyDescent="0.25">
      <c r="B15" s="28" t="s">
        <v>236</v>
      </c>
      <c r="C15" s="28" t="s">
        <v>225</v>
      </c>
      <c r="D15" s="107">
        <v>100</v>
      </c>
      <c r="E15" s="107">
        <v>1055.3599999999999</v>
      </c>
      <c r="F15" s="108">
        <v>5.89</v>
      </c>
      <c r="G15" s="32">
        <v>6.2497999999999996</v>
      </c>
      <c r="H15" s="108" t="s">
        <v>237</v>
      </c>
      <c r="J15" s="1"/>
    </row>
    <row r="16" spans="2:10" x14ac:dyDescent="0.25">
      <c r="B16" s="28" t="s">
        <v>238</v>
      </c>
      <c r="C16" s="28" t="s">
        <v>231</v>
      </c>
      <c r="D16" s="107">
        <v>100</v>
      </c>
      <c r="E16" s="107">
        <v>1051.22</v>
      </c>
      <c r="F16" s="108">
        <v>5.87</v>
      </c>
      <c r="G16" s="32">
        <v>5.76</v>
      </c>
      <c r="H16" s="108" t="s">
        <v>239</v>
      </c>
      <c r="J16" s="1"/>
    </row>
    <row r="17" spans="2:14" x14ac:dyDescent="0.25">
      <c r="B17" s="28" t="s">
        <v>240</v>
      </c>
      <c r="C17" s="28" t="s">
        <v>16</v>
      </c>
      <c r="D17" s="107">
        <v>849</v>
      </c>
      <c r="E17" s="107">
        <v>895.28</v>
      </c>
      <c r="F17" s="108">
        <v>5</v>
      </c>
      <c r="G17" s="32">
        <v>7.2949000000000002</v>
      </c>
      <c r="H17" s="108" t="s">
        <v>241</v>
      </c>
      <c r="J17" s="1"/>
    </row>
    <row r="18" spans="2:14" x14ac:dyDescent="0.25">
      <c r="B18" s="28" t="s">
        <v>242</v>
      </c>
      <c r="C18" s="28" t="s">
        <v>243</v>
      </c>
      <c r="D18" s="107">
        <v>70</v>
      </c>
      <c r="E18" s="107">
        <v>815.75</v>
      </c>
      <c r="F18" s="108">
        <v>4.55</v>
      </c>
      <c r="G18" s="32">
        <v>7.4550000000000001</v>
      </c>
      <c r="H18" s="108" t="s">
        <v>244</v>
      </c>
      <c r="J18" s="1"/>
    </row>
    <row r="19" spans="2:14" x14ac:dyDescent="0.25">
      <c r="B19" s="28" t="s">
        <v>245</v>
      </c>
      <c r="C19" s="28" t="s">
        <v>16</v>
      </c>
      <c r="D19" s="107">
        <v>70</v>
      </c>
      <c r="E19" s="107">
        <v>729.47</v>
      </c>
      <c r="F19" s="108">
        <v>4.07</v>
      </c>
      <c r="G19" s="32">
        <v>5.2849000000000004</v>
      </c>
      <c r="H19" s="108" t="s">
        <v>246</v>
      </c>
      <c r="J19" s="1"/>
    </row>
    <row r="20" spans="2:14" x14ac:dyDescent="0.25">
      <c r="B20" s="28" t="s">
        <v>247</v>
      </c>
      <c r="C20" s="28" t="s">
        <v>228</v>
      </c>
      <c r="D20" s="107">
        <v>50</v>
      </c>
      <c r="E20" s="107">
        <v>528.96</v>
      </c>
      <c r="F20" s="108">
        <v>2.95</v>
      </c>
      <c r="G20" s="32">
        <v>4.8650000000000002</v>
      </c>
      <c r="H20" s="108" t="s">
        <v>248</v>
      </c>
      <c r="J20" s="1"/>
    </row>
    <row r="21" spans="2:14" x14ac:dyDescent="0.25">
      <c r="B21" s="28" t="s">
        <v>249</v>
      </c>
      <c r="C21" s="28" t="s">
        <v>250</v>
      </c>
      <c r="D21" s="107">
        <v>50</v>
      </c>
      <c r="E21" s="107">
        <v>517.29</v>
      </c>
      <c r="F21" s="108">
        <v>2.89</v>
      </c>
      <c r="G21" s="32">
        <v>5.5350000000000001</v>
      </c>
      <c r="H21" s="108" t="s">
        <v>251</v>
      </c>
      <c r="J21" s="1"/>
    </row>
    <row r="22" spans="2:14" x14ac:dyDescent="0.25">
      <c r="B22" s="28" t="s">
        <v>252</v>
      </c>
      <c r="C22" s="28" t="s">
        <v>16</v>
      </c>
      <c r="D22" s="107">
        <v>38</v>
      </c>
      <c r="E22" s="107">
        <v>372.11</v>
      </c>
      <c r="F22" s="108">
        <v>2.08</v>
      </c>
      <c r="G22" s="32">
        <v>6.7041000000000004</v>
      </c>
      <c r="H22" s="108" t="s">
        <v>253</v>
      </c>
      <c r="J22" s="1"/>
    </row>
    <row r="23" spans="2:14" x14ac:dyDescent="0.25">
      <c r="B23" s="28" t="s">
        <v>254</v>
      </c>
      <c r="C23" s="28" t="s">
        <v>16</v>
      </c>
      <c r="D23" s="107">
        <v>14</v>
      </c>
      <c r="E23" s="107">
        <v>137.47</v>
      </c>
      <c r="F23" s="108">
        <v>0.77</v>
      </c>
      <c r="G23" s="32">
        <v>6.7041000000000004</v>
      </c>
      <c r="H23" s="108" t="s">
        <v>255</v>
      </c>
      <c r="J23" s="1"/>
    </row>
    <row r="24" spans="2:14" x14ac:dyDescent="0.25">
      <c r="B24" s="28" t="s">
        <v>256</v>
      </c>
      <c r="C24" s="28" t="s">
        <v>16</v>
      </c>
      <c r="D24" s="107">
        <v>12</v>
      </c>
      <c r="E24" s="107">
        <v>116.95</v>
      </c>
      <c r="F24" s="108">
        <v>0.65</v>
      </c>
      <c r="G24" s="32">
        <v>6.7041000000000004</v>
      </c>
      <c r="H24" s="108" t="s">
        <v>257</v>
      </c>
      <c r="J24" s="1"/>
    </row>
    <row r="25" spans="2:14" x14ac:dyDescent="0.25">
      <c r="B25" s="28" t="s">
        <v>258</v>
      </c>
      <c r="C25" s="28" t="s">
        <v>16</v>
      </c>
      <c r="D25" s="107">
        <v>12</v>
      </c>
      <c r="E25" s="107">
        <v>117.32</v>
      </c>
      <c r="F25" s="108">
        <v>0.65</v>
      </c>
      <c r="G25" s="32">
        <v>6.7042000000000002</v>
      </c>
      <c r="H25" s="108" t="s">
        <v>259</v>
      </c>
      <c r="J25" s="1"/>
    </row>
    <row r="26" spans="2:14" x14ac:dyDescent="0.25">
      <c r="B26" s="28" t="s">
        <v>260</v>
      </c>
      <c r="C26" s="28" t="s">
        <v>16</v>
      </c>
      <c r="D26" s="107">
        <v>2</v>
      </c>
      <c r="E26" s="107">
        <v>19.14</v>
      </c>
      <c r="F26" s="108">
        <v>0.11</v>
      </c>
      <c r="G26" s="32">
        <v>6.7046000000000001</v>
      </c>
      <c r="H26" s="108" t="s">
        <v>261</v>
      </c>
      <c r="J26" s="1"/>
    </row>
    <row r="27" spans="2:14" x14ac:dyDescent="0.25">
      <c r="B27" s="28" t="s">
        <v>262</v>
      </c>
      <c r="C27" s="28" t="s">
        <v>16</v>
      </c>
      <c r="D27" s="107">
        <v>2</v>
      </c>
      <c r="E27" s="107">
        <v>19.190000000000001</v>
      </c>
      <c r="F27" s="108">
        <v>0.11</v>
      </c>
      <c r="G27" s="32">
        <v>6.6985999999999999</v>
      </c>
      <c r="H27" s="108" t="s">
        <v>263</v>
      </c>
      <c r="J27" s="1"/>
    </row>
    <row r="28" spans="2:14" x14ac:dyDescent="0.25">
      <c r="B28" s="27" t="s">
        <v>88</v>
      </c>
      <c r="C28" s="28"/>
      <c r="D28" s="39"/>
      <c r="E28" s="35">
        <f>SUM(E11:E27)</f>
        <v>11239.010000000002</v>
      </c>
      <c r="F28" s="35">
        <f>SUM(F11:F27)</f>
        <v>62.73</v>
      </c>
      <c r="G28" s="109"/>
      <c r="H28" s="41"/>
      <c r="I28" s="110"/>
      <c r="J28" s="1"/>
      <c r="L28" s="78"/>
      <c r="N28" s="78"/>
    </row>
    <row r="29" spans="2:14" x14ac:dyDescent="0.25">
      <c r="B29" s="27" t="s">
        <v>90</v>
      </c>
      <c r="C29" s="43"/>
      <c r="D29" s="39"/>
      <c r="E29" s="44"/>
      <c r="F29" s="44"/>
      <c r="G29" s="109"/>
      <c r="H29" s="41"/>
      <c r="I29" s="110"/>
      <c r="J29" s="1"/>
      <c r="L29" s="78"/>
      <c r="N29" s="78"/>
    </row>
    <row r="30" spans="2:14" x14ac:dyDescent="0.25">
      <c r="B30" s="27" t="s">
        <v>91</v>
      </c>
      <c r="C30" s="43"/>
      <c r="D30" s="39"/>
      <c r="E30" s="44"/>
      <c r="F30" s="44"/>
      <c r="G30" s="109"/>
      <c r="H30" s="41"/>
      <c r="I30" s="110"/>
      <c r="J30" s="1"/>
      <c r="L30" s="78"/>
      <c r="N30" s="78"/>
    </row>
    <row r="31" spans="2:14" x14ac:dyDescent="0.25">
      <c r="B31" s="45" t="s">
        <v>264</v>
      </c>
      <c r="C31" s="43" t="s">
        <v>99</v>
      </c>
      <c r="D31" s="39">
        <v>2000000</v>
      </c>
      <c r="E31" s="47">
        <v>1924.25</v>
      </c>
      <c r="F31" s="47">
        <v>10.74</v>
      </c>
      <c r="G31" s="111">
        <v>6.6932</v>
      </c>
      <c r="H31" s="41" t="s">
        <v>265</v>
      </c>
      <c r="I31" s="110"/>
      <c r="J31" s="1"/>
      <c r="L31" s="78"/>
      <c r="N31" s="78"/>
    </row>
    <row r="32" spans="2:14" x14ac:dyDescent="0.25">
      <c r="B32" s="45" t="s">
        <v>107</v>
      </c>
      <c r="C32" s="43" t="s">
        <v>99</v>
      </c>
      <c r="D32" s="39">
        <v>1000000</v>
      </c>
      <c r="E32" s="47">
        <v>1053.6400000000001</v>
      </c>
      <c r="F32" s="47">
        <v>5.88</v>
      </c>
      <c r="G32" s="111">
        <v>5.2881</v>
      </c>
      <c r="H32" s="41" t="s">
        <v>108</v>
      </c>
      <c r="I32" s="110"/>
      <c r="J32" s="1"/>
      <c r="L32" s="78"/>
      <c r="N32" s="78"/>
    </row>
    <row r="33" spans="2:14" x14ac:dyDescent="0.25">
      <c r="B33" s="45" t="s">
        <v>219</v>
      </c>
      <c r="C33" s="43" t="s">
        <v>99</v>
      </c>
      <c r="D33" s="39">
        <v>1000000</v>
      </c>
      <c r="E33" s="47">
        <v>995.04</v>
      </c>
      <c r="F33" s="47">
        <v>5.55</v>
      </c>
      <c r="G33" s="111">
        <v>5.6010999999999997</v>
      </c>
      <c r="H33" s="41" t="s">
        <v>220</v>
      </c>
      <c r="I33" s="110"/>
      <c r="J33" s="1"/>
      <c r="L33" s="78"/>
      <c r="N33" s="78"/>
    </row>
    <row r="34" spans="2:14" x14ac:dyDescent="0.25">
      <c r="B34" s="27" t="s">
        <v>88</v>
      </c>
      <c r="C34" s="43"/>
      <c r="D34" s="39"/>
      <c r="E34" s="36">
        <f>SUM(E31:E33)</f>
        <v>3972.9300000000003</v>
      </c>
      <c r="F34" s="36">
        <f>SUM(F31:F33)</f>
        <v>22.17</v>
      </c>
      <c r="G34" s="112"/>
      <c r="H34" s="41"/>
      <c r="I34" s="110"/>
      <c r="J34" s="1"/>
      <c r="L34" s="78"/>
      <c r="N34" s="78"/>
    </row>
    <row r="35" spans="2:14" ht="15" customHeight="1" x14ac:dyDescent="0.25">
      <c r="B35" s="27" t="s">
        <v>112</v>
      </c>
      <c r="C35" s="45"/>
      <c r="D35" s="76"/>
      <c r="E35" s="113"/>
      <c r="F35" s="42"/>
      <c r="G35" s="42"/>
      <c r="H35" s="23"/>
      <c r="J35" s="1"/>
      <c r="L35" s="78"/>
      <c r="N35" s="78"/>
    </row>
    <row r="36" spans="2:14" ht="15" customHeight="1" x14ac:dyDescent="0.25">
      <c r="B36" s="27" t="s">
        <v>113</v>
      </c>
      <c r="C36" s="45"/>
      <c r="D36" s="76"/>
      <c r="E36" s="113">
        <v>2711.04</v>
      </c>
      <c r="F36" s="108">
        <v>15.13</v>
      </c>
      <c r="G36" s="42"/>
      <c r="H36" s="23"/>
      <c r="J36" s="1"/>
      <c r="L36" s="78"/>
      <c r="N36" s="78"/>
    </row>
    <row r="37" spans="2:14" ht="15" customHeight="1" x14ac:dyDescent="0.25">
      <c r="B37" s="27" t="s">
        <v>114</v>
      </c>
      <c r="C37" s="45"/>
      <c r="D37" s="76"/>
      <c r="E37" s="113">
        <v>-2.9100000000016699</v>
      </c>
      <c r="F37" s="108">
        <v>-0.03</v>
      </c>
      <c r="G37" s="42"/>
      <c r="H37" s="23"/>
      <c r="J37" s="1"/>
      <c r="L37" s="78"/>
    </row>
    <row r="38" spans="2:14" x14ac:dyDescent="0.25">
      <c r="B38" s="66" t="s">
        <v>115</v>
      </c>
      <c r="C38" s="66"/>
      <c r="D38" s="67"/>
      <c r="E38" s="35">
        <f>E37+E36+E28+E34</f>
        <v>17920.07</v>
      </c>
      <c r="F38" s="35">
        <f>F37+F36+F28+F34</f>
        <v>100</v>
      </c>
      <c r="G38" s="68"/>
      <c r="H38" s="84"/>
      <c r="J38" s="1"/>
    </row>
    <row r="39" spans="2:14" x14ac:dyDescent="0.25">
      <c r="B39" s="45" t="s">
        <v>116</v>
      </c>
      <c r="C39" s="49"/>
      <c r="D39" s="85"/>
      <c r="E39" s="114"/>
      <c r="F39" s="86"/>
      <c r="G39" s="86"/>
      <c r="H39" s="87"/>
    </row>
    <row r="40" spans="2:14" s="1" customFormat="1" x14ac:dyDescent="0.25">
      <c r="B40" s="331" t="s">
        <v>117</v>
      </c>
      <c r="C40" s="332"/>
      <c r="D40" s="332"/>
      <c r="E40" s="332"/>
      <c r="F40" s="332"/>
      <c r="G40" s="332"/>
      <c r="H40" s="333"/>
      <c r="I40" s="94"/>
      <c r="J40" s="2"/>
    </row>
    <row r="41" spans="2:14" s="1" customFormat="1" x14ac:dyDescent="0.25">
      <c r="B41" s="70" t="s">
        <v>118</v>
      </c>
      <c r="C41" s="89"/>
      <c r="D41" s="89"/>
      <c r="E41" s="89"/>
      <c r="F41" s="89"/>
      <c r="G41" s="89"/>
      <c r="H41" s="89"/>
      <c r="I41" s="94"/>
      <c r="J41" s="2"/>
    </row>
    <row r="42" spans="2:14" s="1" customFormat="1" x14ac:dyDescent="0.25">
      <c r="B42" s="71" t="s">
        <v>119</v>
      </c>
      <c r="C42" s="89"/>
      <c r="D42" s="89"/>
      <c r="E42" s="89"/>
      <c r="F42" s="89"/>
      <c r="G42" s="89"/>
      <c r="H42" s="89"/>
      <c r="I42" s="94"/>
      <c r="J42" s="2"/>
    </row>
    <row r="43" spans="2:14" s="1" customFormat="1" ht="15.75" x14ac:dyDescent="0.3">
      <c r="B43" s="28"/>
      <c r="C43" s="115"/>
      <c r="D43" s="116"/>
      <c r="E43" s="117"/>
      <c r="F43"/>
      <c r="G43"/>
      <c r="H43" s="89"/>
      <c r="I43" s="94"/>
      <c r="J43" s="2"/>
    </row>
    <row r="44" spans="2:14" s="1" customFormat="1" x14ac:dyDescent="0.25">
      <c r="B44" s="118" t="s">
        <v>266</v>
      </c>
      <c r="C44" s="89"/>
      <c r="D44" s="89"/>
      <c r="E44" s="89"/>
      <c r="F44" s="89"/>
      <c r="G44" s="89"/>
      <c r="H44" s="89"/>
      <c r="I44" s="94"/>
      <c r="J44" s="2"/>
    </row>
    <row r="45" spans="2:14" s="1" customFormat="1" ht="32.25" customHeight="1" x14ac:dyDescent="0.25">
      <c r="B45" s="344" t="s">
        <v>267</v>
      </c>
      <c r="C45" s="344"/>
      <c r="D45" s="344"/>
      <c r="E45" s="344"/>
      <c r="F45" s="344"/>
      <c r="G45" s="344"/>
      <c r="H45" s="89"/>
      <c r="I45" s="94"/>
      <c r="J45" s="2"/>
    </row>
    <row r="46" spans="2:14" s="1" customFormat="1" x14ac:dyDescent="0.25">
      <c r="B46" s="119" t="s">
        <v>268</v>
      </c>
      <c r="C46" s="345" t="s">
        <v>269</v>
      </c>
      <c r="D46" s="345"/>
      <c r="E46" s="345"/>
      <c r="F46" s="345"/>
      <c r="G46" s="120"/>
      <c r="H46" s="120"/>
      <c r="I46" s="94"/>
      <c r="J46" s="2"/>
    </row>
    <row r="47" spans="2:14" s="1" customFormat="1" ht="48.2" customHeight="1" x14ac:dyDescent="0.25">
      <c r="B47" s="121" t="s">
        <v>270</v>
      </c>
      <c r="C47" s="334" t="s">
        <v>271</v>
      </c>
      <c r="D47" s="335"/>
      <c r="E47" s="335"/>
      <c r="F47" s="336"/>
      <c r="G47" s="337"/>
      <c r="H47" s="338"/>
      <c r="I47" s="94"/>
      <c r="J47" s="2"/>
    </row>
    <row r="48" spans="2:14" s="1" customFormat="1" ht="48.2" customHeight="1" x14ac:dyDescent="0.25">
      <c r="B48" s="122" t="s">
        <v>272</v>
      </c>
      <c r="C48" s="339" t="s">
        <v>271</v>
      </c>
      <c r="D48" s="339"/>
      <c r="E48" s="339"/>
      <c r="F48" s="339"/>
      <c r="G48" s="123"/>
      <c r="H48" s="123"/>
      <c r="I48" s="94"/>
      <c r="J48" s="2"/>
    </row>
    <row r="49" spans="1:14" s="1" customFormat="1" ht="46.5" customHeight="1" x14ac:dyDescent="0.25">
      <c r="B49" s="121" t="s">
        <v>273</v>
      </c>
      <c r="C49" s="339" t="s">
        <v>271</v>
      </c>
      <c r="D49" s="339"/>
      <c r="E49" s="339"/>
      <c r="F49" s="339"/>
      <c r="G49" s="338"/>
      <c r="H49" s="338"/>
      <c r="I49" s="94"/>
      <c r="J49" s="2"/>
    </row>
    <row r="50" spans="1:14" s="1" customFormat="1" x14ac:dyDescent="0.25">
      <c r="B50" s="118"/>
      <c r="C50" s="89"/>
      <c r="D50" s="89"/>
      <c r="E50" s="89"/>
      <c r="F50" s="89"/>
      <c r="G50" s="89"/>
      <c r="H50" s="89"/>
      <c r="I50" s="94"/>
      <c r="J50" s="2"/>
    </row>
    <row r="51" spans="1:14" s="1" customFormat="1" ht="45" x14ac:dyDescent="0.25">
      <c r="B51" s="124" t="s">
        <v>274</v>
      </c>
      <c r="C51" s="89"/>
      <c r="D51" s="89"/>
      <c r="E51" s="89"/>
      <c r="F51" s="89"/>
      <c r="G51" s="89"/>
      <c r="H51" s="89"/>
      <c r="I51" s="94"/>
      <c r="J51" s="2"/>
    </row>
    <row r="52" spans="1:14" s="1" customFormat="1" ht="60" x14ac:dyDescent="0.25">
      <c r="B52" s="125" t="s">
        <v>275</v>
      </c>
      <c r="C52" s="125" t="s">
        <v>11</v>
      </c>
      <c r="D52" s="340" t="s">
        <v>276</v>
      </c>
      <c r="E52" s="340"/>
      <c r="F52" s="126" t="s">
        <v>277</v>
      </c>
      <c r="G52" s="89"/>
      <c r="H52" s="89"/>
      <c r="I52" s="94"/>
      <c r="J52" s="2"/>
    </row>
    <row r="53" spans="1:14" s="1" customFormat="1" ht="30" x14ac:dyDescent="0.25">
      <c r="B53" s="125"/>
      <c r="C53" s="125"/>
      <c r="D53" s="126" t="s">
        <v>278</v>
      </c>
      <c r="E53" s="126" t="s">
        <v>279</v>
      </c>
      <c r="F53" s="125"/>
      <c r="G53" s="89"/>
      <c r="H53" s="89"/>
      <c r="I53" s="94"/>
      <c r="J53" s="2"/>
    </row>
    <row r="54" spans="1:14" s="1" customFormat="1" x14ac:dyDescent="0.25">
      <c r="B54" s="127" t="s">
        <v>280</v>
      </c>
      <c r="C54" s="127" t="s">
        <v>281</v>
      </c>
      <c r="D54" s="128">
        <v>0</v>
      </c>
      <c r="E54" s="129">
        <v>0</v>
      </c>
      <c r="F54" s="128">
        <v>1074.635</v>
      </c>
      <c r="G54" s="89"/>
      <c r="H54" s="89"/>
      <c r="I54" s="94"/>
      <c r="J54" s="2"/>
    </row>
    <row r="55" spans="1:14" s="1" customFormat="1" x14ac:dyDescent="0.25">
      <c r="B55" s="127" t="s">
        <v>282</v>
      </c>
      <c r="C55" s="127" t="s">
        <v>283</v>
      </c>
      <c r="D55" s="128">
        <v>0</v>
      </c>
      <c r="E55" s="129">
        <v>0</v>
      </c>
      <c r="F55" s="128">
        <v>30.069151671232881</v>
      </c>
      <c r="G55" s="89"/>
      <c r="H55" s="89"/>
      <c r="I55" s="94"/>
      <c r="J55" s="2"/>
    </row>
    <row r="56" spans="1:14" s="1" customFormat="1" x14ac:dyDescent="0.25">
      <c r="B56" s="127" t="s">
        <v>284</v>
      </c>
      <c r="C56" s="127" t="s">
        <v>285</v>
      </c>
      <c r="D56" s="128">
        <v>0</v>
      </c>
      <c r="E56" s="129">
        <v>0</v>
      </c>
      <c r="F56" s="128">
        <v>2726.8767123287671</v>
      </c>
      <c r="G56" s="89"/>
      <c r="H56" s="89"/>
      <c r="I56" s="94"/>
      <c r="J56" s="2"/>
    </row>
    <row r="57" spans="1:14" s="1" customFormat="1" x14ac:dyDescent="0.25">
      <c r="B57" s="127" t="s">
        <v>270</v>
      </c>
      <c r="C57" s="127" t="s">
        <v>286</v>
      </c>
      <c r="D57" s="128">
        <v>0</v>
      </c>
      <c r="E57" s="129">
        <v>0</v>
      </c>
      <c r="F57" s="128">
        <v>3450.6126042684932</v>
      </c>
      <c r="G57" s="89"/>
      <c r="H57" s="89"/>
      <c r="I57" s="94"/>
      <c r="J57" s="2"/>
    </row>
    <row r="58" spans="1:14" s="1" customFormat="1" x14ac:dyDescent="0.25">
      <c r="B58" s="127" t="s">
        <v>273</v>
      </c>
      <c r="C58" s="127" t="s">
        <v>287</v>
      </c>
      <c r="D58" s="128">
        <v>0</v>
      </c>
      <c r="E58" s="129">
        <v>0</v>
      </c>
      <c r="F58" s="128">
        <v>4978.2363019092463</v>
      </c>
      <c r="G58" s="89"/>
      <c r="H58" s="89"/>
      <c r="I58" s="94"/>
      <c r="J58" s="2"/>
    </row>
    <row r="59" spans="1:14" s="1" customFormat="1" x14ac:dyDescent="0.25">
      <c r="B59" s="127" t="s">
        <v>272</v>
      </c>
      <c r="C59" s="127" t="s">
        <v>288</v>
      </c>
      <c r="D59" s="128">
        <v>0</v>
      </c>
      <c r="E59" s="129">
        <v>0</v>
      </c>
      <c r="F59" s="130">
        <v>2174.158904109589</v>
      </c>
      <c r="G59" s="89"/>
      <c r="H59" s="89"/>
      <c r="I59" s="94"/>
      <c r="J59" s="2"/>
    </row>
    <row r="60" spans="1:14" s="1" customFormat="1" x14ac:dyDescent="0.25">
      <c r="B60" s="89" t="s">
        <v>289</v>
      </c>
      <c r="C60" s="89"/>
      <c r="D60" s="89"/>
      <c r="E60" s="89"/>
      <c r="F60" s="89"/>
      <c r="G60" s="89"/>
      <c r="H60" s="89"/>
      <c r="I60" s="94"/>
      <c r="J60" s="2"/>
    </row>
    <row r="61" spans="1:14" s="70" customFormat="1" x14ac:dyDescent="0.25">
      <c r="A61" s="2"/>
      <c r="H61" s="74"/>
      <c r="I61" s="94"/>
      <c r="J61" s="2"/>
      <c r="K61" s="2"/>
      <c r="L61" s="2"/>
      <c r="M61" s="2"/>
      <c r="N61" s="2"/>
    </row>
    <row r="84" s="2" customFormat="1" ht="15" customHeight="1" x14ac:dyDescent="0.25"/>
    <row r="86" s="2" customFormat="1" ht="15" customHeight="1" x14ac:dyDescent="0.25"/>
    <row r="90" s="2" customFormat="1" ht="25.5" customHeight="1" x14ac:dyDescent="0.25"/>
    <row r="96" s="2" customFormat="1" ht="15" customHeight="1" x14ac:dyDescent="0.25"/>
  </sheetData>
  <mergeCells count="12">
    <mergeCell ref="D52:E52"/>
    <mergeCell ref="B1:H1"/>
    <mergeCell ref="B2:H2"/>
    <mergeCell ref="B4:H4"/>
    <mergeCell ref="B40:H40"/>
    <mergeCell ref="B45:G45"/>
    <mergeCell ref="C46:F46"/>
    <mergeCell ref="C47:F47"/>
    <mergeCell ref="G47:H47"/>
    <mergeCell ref="C48:F48"/>
    <mergeCell ref="C49:F49"/>
    <mergeCell ref="G49:H49"/>
  </mergeCells>
  <pageMargins left="0.7" right="0.7" top="0.75" bottom="0.75" header="0.3" footer="0.3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747E4-823C-4212-B88F-8652D7D13066}">
  <sheetPr>
    <pageSetUpPr fitToPage="1"/>
  </sheetPr>
  <dimension ref="A1:IV90"/>
  <sheetViews>
    <sheetView showGridLines="0" view="pageBreakPreview" topLeftCell="B6" zoomScaleNormal="100" zoomScaleSheetLayoutView="100" workbookViewId="0">
      <selection activeCell="B11" sqref="B11"/>
    </sheetView>
  </sheetViews>
  <sheetFormatPr defaultRowHeight="15" x14ac:dyDescent="0.25"/>
  <cols>
    <col min="1" max="1" width="9.140625" style="70" hidden="1" customWidth="1"/>
    <col min="2" max="2" width="81.5703125" style="70" bestFit="1" customWidth="1"/>
    <col min="3" max="3" width="18" style="70" bestFit="1" customWidth="1"/>
    <col min="4" max="4" width="14.5703125" style="70" bestFit="1" customWidth="1"/>
    <col min="5" max="7" width="15.42578125" style="70" customWidth="1"/>
    <col min="8" max="8" width="17.42578125" style="74" customWidth="1"/>
    <col min="9" max="9" width="14.85546875" style="1" bestFit="1" customWidth="1"/>
    <col min="10" max="10" width="16.7109375" style="2" customWidth="1"/>
    <col min="11" max="11" width="9.85546875" style="70" bestFit="1" customWidth="1"/>
    <col min="12" max="256" width="9.140625" style="70"/>
    <col min="257" max="257" width="0" style="70" hidden="1" customWidth="1"/>
    <col min="258" max="258" width="81.5703125" style="70" bestFit="1" customWidth="1"/>
    <col min="259" max="259" width="18" style="70" bestFit="1" customWidth="1"/>
    <col min="260" max="260" width="14.5703125" style="70" bestFit="1" customWidth="1"/>
    <col min="261" max="263" width="15.42578125" style="70" customWidth="1"/>
    <col min="264" max="264" width="17.42578125" style="70" customWidth="1"/>
    <col min="265" max="265" width="14.85546875" style="70" bestFit="1" customWidth="1"/>
    <col min="266" max="266" width="16.7109375" style="70" customWidth="1"/>
    <col min="267" max="267" width="9.85546875" style="70" bestFit="1" customWidth="1"/>
    <col min="268" max="512" width="9.140625" style="70"/>
    <col min="513" max="513" width="0" style="70" hidden="1" customWidth="1"/>
    <col min="514" max="514" width="81.5703125" style="70" bestFit="1" customWidth="1"/>
    <col min="515" max="515" width="18" style="70" bestFit="1" customWidth="1"/>
    <col min="516" max="516" width="14.5703125" style="70" bestFit="1" customWidth="1"/>
    <col min="517" max="519" width="15.42578125" style="70" customWidth="1"/>
    <col min="520" max="520" width="17.42578125" style="70" customWidth="1"/>
    <col min="521" max="521" width="14.85546875" style="70" bestFit="1" customWidth="1"/>
    <col min="522" max="522" width="16.7109375" style="70" customWidth="1"/>
    <col min="523" max="523" width="9.85546875" style="70" bestFit="1" customWidth="1"/>
    <col min="524" max="768" width="9.140625" style="70"/>
    <col min="769" max="769" width="0" style="70" hidden="1" customWidth="1"/>
    <col min="770" max="770" width="81.5703125" style="70" bestFit="1" customWidth="1"/>
    <col min="771" max="771" width="18" style="70" bestFit="1" customWidth="1"/>
    <col min="772" max="772" width="14.5703125" style="70" bestFit="1" customWidth="1"/>
    <col min="773" max="775" width="15.42578125" style="70" customWidth="1"/>
    <col min="776" max="776" width="17.42578125" style="70" customWidth="1"/>
    <col min="777" max="777" width="14.85546875" style="70" bestFit="1" customWidth="1"/>
    <col min="778" max="778" width="16.7109375" style="70" customWidth="1"/>
    <col min="779" max="779" width="9.85546875" style="70" bestFit="1" customWidth="1"/>
    <col min="780" max="1024" width="9.140625" style="70"/>
    <col min="1025" max="1025" width="0" style="70" hidden="1" customWidth="1"/>
    <col min="1026" max="1026" width="81.5703125" style="70" bestFit="1" customWidth="1"/>
    <col min="1027" max="1027" width="18" style="70" bestFit="1" customWidth="1"/>
    <col min="1028" max="1028" width="14.5703125" style="70" bestFit="1" customWidth="1"/>
    <col min="1029" max="1031" width="15.42578125" style="70" customWidth="1"/>
    <col min="1032" max="1032" width="17.42578125" style="70" customWidth="1"/>
    <col min="1033" max="1033" width="14.85546875" style="70" bestFit="1" customWidth="1"/>
    <col min="1034" max="1034" width="16.7109375" style="70" customWidth="1"/>
    <col min="1035" max="1035" width="9.85546875" style="70" bestFit="1" customWidth="1"/>
    <col min="1036" max="1280" width="9.140625" style="70"/>
    <col min="1281" max="1281" width="0" style="70" hidden="1" customWidth="1"/>
    <col min="1282" max="1282" width="81.5703125" style="70" bestFit="1" customWidth="1"/>
    <col min="1283" max="1283" width="18" style="70" bestFit="1" customWidth="1"/>
    <col min="1284" max="1284" width="14.5703125" style="70" bestFit="1" customWidth="1"/>
    <col min="1285" max="1287" width="15.42578125" style="70" customWidth="1"/>
    <col min="1288" max="1288" width="17.42578125" style="70" customWidth="1"/>
    <col min="1289" max="1289" width="14.85546875" style="70" bestFit="1" customWidth="1"/>
    <col min="1290" max="1290" width="16.7109375" style="70" customWidth="1"/>
    <col min="1291" max="1291" width="9.85546875" style="70" bestFit="1" customWidth="1"/>
    <col min="1292" max="1536" width="9.140625" style="70"/>
    <col min="1537" max="1537" width="0" style="70" hidden="1" customWidth="1"/>
    <col min="1538" max="1538" width="81.5703125" style="70" bestFit="1" customWidth="1"/>
    <col min="1539" max="1539" width="18" style="70" bestFit="1" customWidth="1"/>
    <col min="1540" max="1540" width="14.5703125" style="70" bestFit="1" customWidth="1"/>
    <col min="1541" max="1543" width="15.42578125" style="70" customWidth="1"/>
    <col min="1544" max="1544" width="17.42578125" style="70" customWidth="1"/>
    <col min="1545" max="1545" width="14.85546875" style="70" bestFit="1" customWidth="1"/>
    <col min="1546" max="1546" width="16.7109375" style="70" customWidth="1"/>
    <col min="1547" max="1547" width="9.85546875" style="70" bestFit="1" customWidth="1"/>
    <col min="1548" max="1792" width="9.140625" style="70"/>
    <col min="1793" max="1793" width="0" style="70" hidden="1" customWidth="1"/>
    <col min="1794" max="1794" width="81.5703125" style="70" bestFit="1" customWidth="1"/>
    <col min="1795" max="1795" width="18" style="70" bestFit="1" customWidth="1"/>
    <col min="1796" max="1796" width="14.5703125" style="70" bestFit="1" customWidth="1"/>
    <col min="1797" max="1799" width="15.42578125" style="70" customWidth="1"/>
    <col min="1800" max="1800" width="17.42578125" style="70" customWidth="1"/>
    <col min="1801" max="1801" width="14.85546875" style="70" bestFit="1" customWidth="1"/>
    <col min="1802" max="1802" width="16.7109375" style="70" customWidth="1"/>
    <col min="1803" max="1803" width="9.85546875" style="70" bestFit="1" customWidth="1"/>
    <col min="1804" max="2048" width="9.140625" style="70"/>
    <col min="2049" max="2049" width="0" style="70" hidden="1" customWidth="1"/>
    <col min="2050" max="2050" width="81.5703125" style="70" bestFit="1" customWidth="1"/>
    <col min="2051" max="2051" width="18" style="70" bestFit="1" customWidth="1"/>
    <col min="2052" max="2052" width="14.5703125" style="70" bestFit="1" customWidth="1"/>
    <col min="2053" max="2055" width="15.42578125" style="70" customWidth="1"/>
    <col min="2056" max="2056" width="17.42578125" style="70" customWidth="1"/>
    <col min="2057" max="2057" width="14.85546875" style="70" bestFit="1" customWidth="1"/>
    <col min="2058" max="2058" width="16.7109375" style="70" customWidth="1"/>
    <col min="2059" max="2059" width="9.85546875" style="70" bestFit="1" customWidth="1"/>
    <col min="2060" max="2304" width="9.140625" style="70"/>
    <col min="2305" max="2305" width="0" style="70" hidden="1" customWidth="1"/>
    <col min="2306" max="2306" width="81.5703125" style="70" bestFit="1" customWidth="1"/>
    <col min="2307" max="2307" width="18" style="70" bestFit="1" customWidth="1"/>
    <col min="2308" max="2308" width="14.5703125" style="70" bestFit="1" customWidth="1"/>
    <col min="2309" max="2311" width="15.42578125" style="70" customWidth="1"/>
    <col min="2312" max="2312" width="17.42578125" style="70" customWidth="1"/>
    <col min="2313" max="2313" width="14.85546875" style="70" bestFit="1" customWidth="1"/>
    <col min="2314" max="2314" width="16.7109375" style="70" customWidth="1"/>
    <col min="2315" max="2315" width="9.85546875" style="70" bestFit="1" customWidth="1"/>
    <col min="2316" max="2560" width="9.140625" style="70"/>
    <col min="2561" max="2561" width="0" style="70" hidden="1" customWidth="1"/>
    <col min="2562" max="2562" width="81.5703125" style="70" bestFit="1" customWidth="1"/>
    <col min="2563" max="2563" width="18" style="70" bestFit="1" customWidth="1"/>
    <col min="2564" max="2564" width="14.5703125" style="70" bestFit="1" customWidth="1"/>
    <col min="2565" max="2567" width="15.42578125" style="70" customWidth="1"/>
    <col min="2568" max="2568" width="17.42578125" style="70" customWidth="1"/>
    <col min="2569" max="2569" width="14.85546875" style="70" bestFit="1" customWidth="1"/>
    <col min="2570" max="2570" width="16.7109375" style="70" customWidth="1"/>
    <col min="2571" max="2571" width="9.85546875" style="70" bestFit="1" customWidth="1"/>
    <col min="2572" max="2816" width="9.140625" style="70"/>
    <col min="2817" max="2817" width="0" style="70" hidden="1" customWidth="1"/>
    <col min="2818" max="2818" width="81.5703125" style="70" bestFit="1" customWidth="1"/>
    <col min="2819" max="2819" width="18" style="70" bestFit="1" customWidth="1"/>
    <col min="2820" max="2820" width="14.5703125" style="70" bestFit="1" customWidth="1"/>
    <col min="2821" max="2823" width="15.42578125" style="70" customWidth="1"/>
    <col min="2824" max="2824" width="17.42578125" style="70" customWidth="1"/>
    <col min="2825" max="2825" width="14.85546875" style="70" bestFit="1" customWidth="1"/>
    <col min="2826" max="2826" width="16.7109375" style="70" customWidth="1"/>
    <col min="2827" max="2827" width="9.85546875" style="70" bestFit="1" customWidth="1"/>
    <col min="2828" max="3072" width="9.140625" style="70"/>
    <col min="3073" max="3073" width="0" style="70" hidden="1" customWidth="1"/>
    <col min="3074" max="3074" width="81.5703125" style="70" bestFit="1" customWidth="1"/>
    <col min="3075" max="3075" width="18" style="70" bestFit="1" customWidth="1"/>
    <col min="3076" max="3076" width="14.5703125" style="70" bestFit="1" customWidth="1"/>
    <col min="3077" max="3079" width="15.42578125" style="70" customWidth="1"/>
    <col min="3080" max="3080" width="17.42578125" style="70" customWidth="1"/>
    <col min="3081" max="3081" width="14.85546875" style="70" bestFit="1" customWidth="1"/>
    <col min="3082" max="3082" width="16.7109375" style="70" customWidth="1"/>
    <col min="3083" max="3083" width="9.85546875" style="70" bestFit="1" customWidth="1"/>
    <col min="3084" max="3328" width="9.140625" style="70"/>
    <col min="3329" max="3329" width="0" style="70" hidden="1" customWidth="1"/>
    <col min="3330" max="3330" width="81.5703125" style="70" bestFit="1" customWidth="1"/>
    <col min="3331" max="3331" width="18" style="70" bestFit="1" customWidth="1"/>
    <col min="3332" max="3332" width="14.5703125" style="70" bestFit="1" customWidth="1"/>
    <col min="3333" max="3335" width="15.42578125" style="70" customWidth="1"/>
    <col min="3336" max="3336" width="17.42578125" style="70" customWidth="1"/>
    <col min="3337" max="3337" width="14.85546875" style="70" bestFit="1" customWidth="1"/>
    <col min="3338" max="3338" width="16.7109375" style="70" customWidth="1"/>
    <col min="3339" max="3339" width="9.85546875" style="70" bestFit="1" customWidth="1"/>
    <col min="3340" max="3584" width="9.140625" style="70"/>
    <col min="3585" max="3585" width="0" style="70" hidden="1" customWidth="1"/>
    <col min="3586" max="3586" width="81.5703125" style="70" bestFit="1" customWidth="1"/>
    <col min="3587" max="3587" width="18" style="70" bestFit="1" customWidth="1"/>
    <col min="3588" max="3588" width="14.5703125" style="70" bestFit="1" customWidth="1"/>
    <col min="3589" max="3591" width="15.42578125" style="70" customWidth="1"/>
    <col min="3592" max="3592" width="17.42578125" style="70" customWidth="1"/>
    <col min="3593" max="3593" width="14.85546875" style="70" bestFit="1" customWidth="1"/>
    <col min="3594" max="3594" width="16.7109375" style="70" customWidth="1"/>
    <col min="3595" max="3595" width="9.85546875" style="70" bestFit="1" customWidth="1"/>
    <col min="3596" max="3840" width="9.140625" style="70"/>
    <col min="3841" max="3841" width="0" style="70" hidden="1" customWidth="1"/>
    <col min="3842" max="3842" width="81.5703125" style="70" bestFit="1" customWidth="1"/>
    <col min="3843" max="3843" width="18" style="70" bestFit="1" customWidth="1"/>
    <col min="3844" max="3844" width="14.5703125" style="70" bestFit="1" customWidth="1"/>
    <col min="3845" max="3847" width="15.42578125" style="70" customWidth="1"/>
    <col min="3848" max="3848" width="17.42578125" style="70" customWidth="1"/>
    <col min="3849" max="3849" width="14.85546875" style="70" bestFit="1" customWidth="1"/>
    <col min="3850" max="3850" width="16.7109375" style="70" customWidth="1"/>
    <col min="3851" max="3851" width="9.85546875" style="70" bestFit="1" customWidth="1"/>
    <col min="3852" max="4096" width="9.140625" style="70"/>
    <col min="4097" max="4097" width="0" style="70" hidden="1" customWidth="1"/>
    <col min="4098" max="4098" width="81.5703125" style="70" bestFit="1" customWidth="1"/>
    <col min="4099" max="4099" width="18" style="70" bestFit="1" customWidth="1"/>
    <col min="4100" max="4100" width="14.5703125" style="70" bestFit="1" customWidth="1"/>
    <col min="4101" max="4103" width="15.42578125" style="70" customWidth="1"/>
    <col min="4104" max="4104" width="17.42578125" style="70" customWidth="1"/>
    <col min="4105" max="4105" width="14.85546875" style="70" bestFit="1" customWidth="1"/>
    <col min="4106" max="4106" width="16.7109375" style="70" customWidth="1"/>
    <col min="4107" max="4107" width="9.85546875" style="70" bestFit="1" customWidth="1"/>
    <col min="4108" max="4352" width="9.140625" style="70"/>
    <col min="4353" max="4353" width="0" style="70" hidden="1" customWidth="1"/>
    <col min="4354" max="4354" width="81.5703125" style="70" bestFit="1" customWidth="1"/>
    <col min="4355" max="4355" width="18" style="70" bestFit="1" customWidth="1"/>
    <col min="4356" max="4356" width="14.5703125" style="70" bestFit="1" customWidth="1"/>
    <col min="4357" max="4359" width="15.42578125" style="70" customWidth="1"/>
    <col min="4360" max="4360" width="17.42578125" style="70" customWidth="1"/>
    <col min="4361" max="4361" width="14.85546875" style="70" bestFit="1" customWidth="1"/>
    <col min="4362" max="4362" width="16.7109375" style="70" customWidth="1"/>
    <col min="4363" max="4363" width="9.85546875" style="70" bestFit="1" customWidth="1"/>
    <col min="4364" max="4608" width="9.140625" style="70"/>
    <col min="4609" max="4609" width="0" style="70" hidden="1" customWidth="1"/>
    <col min="4610" max="4610" width="81.5703125" style="70" bestFit="1" customWidth="1"/>
    <col min="4611" max="4611" width="18" style="70" bestFit="1" customWidth="1"/>
    <col min="4612" max="4612" width="14.5703125" style="70" bestFit="1" customWidth="1"/>
    <col min="4613" max="4615" width="15.42578125" style="70" customWidth="1"/>
    <col min="4616" max="4616" width="17.42578125" style="70" customWidth="1"/>
    <col min="4617" max="4617" width="14.85546875" style="70" bestFit="1" customWidth="1"/>
    <col min="4618" max="4618" width="16.7109375" style="70" customWidth="1"/>
    <col min="4619" max="4619" width="9.85546875" style="70" bestFit="1" customWidth="1"/>
    <col min="4620" max="4864" width="9.140625" style="70"/>
    <col min="4865" max="4865" width="0" style="70" hidden="1" customWidth="1"/>
    <col min="4866" max="4866" width="81.5703125" style="70" bestFit="1" customWidth="1"/>
    <col min="4867" max="4867" width="18" style="70" bestFit="1" customWidth="1"/>
    <col min="4868" max="4868" width="14.5703125" style="70" bestFit="1" customWidth="1"/>
    <col min="4869" max="4871" width="15.42578125" style="70" customWidth="1"/>
    <col min="4872" max="4872" width="17.42578125" style="70" customWidth="1"/>
    <col min="4873" max="4873" width="14.85546875" style="70" bestFit="1" customWidth="1"/>
    <col min="4874" max="4874" width="16.7109375" style="70" customWidth="1"/>
    <col min="4875" max="4875" width="9.85546875" style="70" bestFit="1" customWidth="1"/>
    <col min="4876" max="5120" width="9.140625" style="70"/>
    <col min="5121" max="5121" width="0" style="70" hidden="1" customWidth="1"/>
    <col min="5122" max="5122" width="81.5703125" style="70" bestFit="1" customWidth="1"/>
    <col min="5123" max="5123" width="18" style="70" bestFit="1" customWidth="1"/>
    <col min="5124" max="5124" width="14.5703125" style="70" bestFit="1" customWidth="1"/>
    <col min="5125" max="5127" width="15.42578125" style="70" customWidth="1"/>
    <col min="5128" max="5128" width="17.42578125" style="70" customWidth="1"/>
    <col min="5129" max="5129" width="14.85546875" style="70" bestFit="1" customWidth="1"/>
    <col min="5130" max="5130" width="16.7109375" style="70" customWidth="1"/>
    <col min="5131" max="5131" width="9.85546875" style="70" bestFit="1" customWidth="1"/>
    <col min="5132" max="5376" width="9.140625" style="70"/>
    <col min="5377" max="5377" width="0" style="70" hidden="1" customWidth="1"/>
    <col min="5378" max="5378" width="81.5703125" style="70" bestFit="1" customWidth="1"/>
    <col min="5379" max="5379" width="18" style="70" bestFit="1" customWidth="1"/>
    <col min="5380" max="5380" width="14.5703125" style="70" bestFit="1" customWidth="1"/>
    <col min="5381" max="5383" width="15.42578125" style="70" customWidth="1"/>
    <col min="5384" max="5384" width="17.42578125" style="70" customWidth="1"/>
    <col min="5385" max="5385" width="14.85546875" style="70" bestFit="1" customWidth="1"/>
    <col min="5386" max="5386" width="16.7109375" style="70" customWidth="1"/>
    <col min="5387" max="5387" width="9.85546875" style="70" bestFit="1" customWidth="1"/>
    <col min="5388" max="5632" width="9.140625" style="70"/>
    <col min="5633" max="5633" width="0" style="70" hidden="1" customWidth="1"/>
    <col min="5634" max="5634" width="81.5703125" style="70" bestFit="1" customWidth="1"/>
    <col min="5635" max="5635" width="18" style="70" bestFit="1" customWidth="1"/>
    <col min="5636" max="5636" width="14.5703125" style="70" bestFit="1" customWidth="1"/>
    <col min="5637" max="5639" width="15.42578125" style="70" customWidth="1"/>
    <col min="5640" max="5640" width="17.42578125" style="70" customWidth="1"/>
    <col min="5641" max="5641" width="14.85546875" style="70" bestFit="1" customWidth="1"/>
    <col min="5642" max="5642" width="16.7109375" style="70" customWidth="1"/>
    <col min="5643" max="5643" width="9.85546875" style="70" bestFit="1" customWidth="1"/>
    <col min="5644" max="5888" width="9.140625" style="70"/>
    <col min="5889" max="5889" width="0" style="70" hidden="1" customWidth="1"/>
    <col min="5890" max="5890" width="81.5703125" style="70" bestFit="1" customWidth="1"/>
    <col min="5891" max="5891" width="18" style="70" bestFit="1" customWidth="1"/>
    <col min="5892" max="5892" width="14.5703125" style="70" bestFit="1" customWidth="1"/>
    <col min="5893" max="5895" width="15.42578125" style="70" customWidth="1"/>
    <col min="5896" max="5896" width="17.42578125" style="70" customWidth="1"/>
    <col min="5897" max="5897" width="14.85546875" style="70" bestFit="1" customWidth="1"/>
    <col min="5898" max="5898" width="16.7109375" style="70" customWidth="1"/>
    <col min="5899" max="5899" width="9.85546875" style="70" bestFit="1" customWidth="1"/>
    <col min="5900" max="6144" width="9.140625" style="70"/>
    <col min="6145" max="6145" width="0" style="70" hidden="1" customWidth="1"/>
    <col min="6146" max="6146" width="81.5703125" style="70" bestFit="1" customWidth="1"/>
    <col min="6147" max="6147" width="18" style="70" bestFit="1" customWidth="1"/>
    <col min="6148" max="6148" width="14.5703125" style="70" bestFit="1" customWidth="1"/>
    <col min="6149" max="6151" width="15.42578125" style="70" customWidth="1"/>
    <col min="6152" max="6152" width="17.42578125" style="70" customWidth="1"/>
    <col min="6153" max="6153" width="14.85546875" style="70" bestFit="1" customWidth="1"/>
    <col min="6154" max="6154" width="16.7109375" style="70" customWidth="1"/>
    <col min="6155" max="6155" width="9.85546875" style="70" bestFit="1" customWidth="1"/>
    <col min="6156" max="6400" width="9.140625" style="70"/>
    <col min="6401" max="6401" width="0" style="70" hidden="1" customWidth="1"/>
    <col min="6402" max="6402" width="81.5703125" style="70" bestFit="1" customWidth="1"/>
    <col min="6403" max="6403" width="18" style="70" bestFit="1" customWidth="1"/>
    <col min="6404" max="6404" width="14.5703125" style="70" bestFit="1" customWidth="1"/>
    <col min="6405" max="6407" width="15.42578125" style="70" customWidth="1"/>
    <col min="6408" max="6408" width="17.42578125" style="70" customWidth="1"/>
    <col min="6409" max="6409" width="14.85546875" style="70" bestFit="1" customWidth="1"/>
    <col min="6410" max="6410" width="16.7109375" style="70" customWidth="1"/>
    <col min="6411" max="6411" width="9.85546875" style="70" bestFit="1" customWidth="1"/>
    <col min="6412" max="6656" width="9.140625" style="70"/>
    <col min="6657" max="6657" width="0" style="70" hidden="1" customWidth="1"/>
    <col min="6658" max="6658" width="81.5703125" style="70" bestFit="1" customWidth="1"/>
    <col min="6659" max="6659" width="18" style="70" bestFit="1" customWidth="1"/>
    <col min="6660" max="6660" width="14.5703125" style="70" bestFit="1" customWidth="1"/>
    <col min="6661" max="6663" width="15.42578125" style="70" customWidth="1"/>
    <col min="6664" max="6664" width="17.42578125" style="70" customWidth="1"/>
    <col min="6665" max="6665" width="14.85546875" style="70" bestFit="1" customWidth="1"/>
    <col min="6666" max="6666" width="16.7109375" style="70" customWidth="1"/>
    <col min="6667" max="6667" width="9.85546875" style="70" bestFit="1" customWidth="1"/>
    <col min="6668" max="6912" width="9.140625" style="70"/>
    <col min="6913" max="6913" width="0" style="70" hidden="1" customWidth="1"/>
    <col min="6914" max="6914" width="81.5703125" style="70" bestFit="1" customWidth="1"/>
    <col min="6915" max="6915" width="18" style="70" bestFit="1" customWidth="1"/>
    <col min="6916" max="6916" width="14.5703125" style="70" bestFit="1" customWidth="1"/>
    <col min="6917" max="6919" width="15.42578125" style="70" customWidth="1"/>
    <col min="6920" max="6920" width="17.42578125" style="70" customWidth="1"/>
    <col min="6921" max="6921" width="14.85546875" style="70" bestFit="1" customWidth="1"/>
    <col min="6922" max="6922" width="16.7109375" style="70" customWidth="1"/>
    <col min="6923" max="6923" width="9.85546875" style="70" bestFit="1" customWidth="1"/>
    <col min="6924" max="7168" width="9.140625" style="70"/>
    <col min="7169" max="7169" width="0" style="70" hidden="1" customWidth="1"/>
    <col min="7170" max="7170" width="81.5703125" style="70" bestFit="1" customWidth="1"/>
    <col min="7171" max="7171" width="18" style="70" bestFit="1" customWidth="1"/>
    <col min="7172" max="7172" width="14.5703125" style="70" bestFit="1" customWidth="1"/>
    <col min="7173" max="7175" width="15.42578125" style="70" customWidth="1"/>
    <col min="7176" max="7176" width="17.42578125" style="70" customWidth="1"/>
    <col min="7177" max="7177" width="14.85546875" style="70" bestFit="1" customWidth="1"/>
    <col min="7178" max="7178" width="16.7109375" style="70" customWidth="1"/>
    <col min="7179" max="7179" width="9.85546875" style="70" bestFit="1" customWidth="1"/>
    <col min="7180" max="7424" width="9.140625" style="70"/>
    <col min="7425" max="7425" width="0" style="70" hidden="1" customWidth="1"/>
    <col min="7426" max="7426" width="81.5703125" style="70" bestFit="1" customWidth="1"/>
    <col min="7427" max="7427" width="18" style="70" bestFit="1" customWidth="1"/>
    <col min="7428" max="7428" width="14.5703125" style="70" bestFit="1" customWidth="1"/>
    <col min="7429" max="7431" width="15.42578125" style="70" customWidth="1"/>
    <col min="7432" max="7432" width="17.42578125" style="70" customWidth="1"/>
    <col min="7433" max="7433" width="14.85546875" style="70" bestFit="1" customWidth="1"/>
    <col min="7434" max="7434" width="16.7109375" style="70" customWidth="1"/>
    <col min="7435" max="7435" width="9.85546875" style="70" bestFit="1" customWidth="1"/>
    <col min="7436" max="7680" width="9.140625" style="70"/>
    <col min="7681" max="7681" width="0" style="70" hidden="1" customWidth="1"/>
    <col min="7682" max="7682" width="81.5703125" style="70" bestFit="1" customWidth="1"/>
    <col min="7683" max="7683" width="18" style="70" bestFit="1" customWidth="1"/>
    <col min="7684" max="7684" width="14.5703125" style="70" bestFit="1" customWidth="1"/>
    <col min="7685" max="7687" width="15.42578125" style="70" customWidth="1"/>
    <col min="7688" max="7688" width="17.42578125" style="70" customWidth="1"/>
    <col min="7689" max="7689" width="14.85546875" style="70" bestFit="1" customWidth="1"/>
    <col min="7690" max="7690" width="16.7109375" style="70" customWidth="1"/>
    <col min="7691" max="7691" width="9.85546875" style="70" bestFit="1" customWidth="1"/>
    <col min="7692" max="7936" width="9.140625" style="70"/>
    <col min="7937" max="7937" width="0" style="70" hidden="1" customWidth="1"/>
    <col min="7938" max="7938" width="81.5703125" style="70" bestFit="1" customWidth="1"/>
    <col min="7939" max="7939" width="18" style="70" bestFit="1" customWidth="1"/>
    <col min="7940" max="7940" width="14.5703125" style="70" bestFit="1" customWidth="1"/>
    <col min="7941" max="7943" width="15.42578125" style="70" customWidth="1"/>
    <col min="7944" max="7944" width="17.42578125" style="70" customWidth="1"/>
    <col min="7945" max="7945" width="14.85546875" style="70" bestFit="1" customWidth="1"/>
    <col min="7946" max="7946" width="16.7109375" style="70" customWidth="1"/>
    <col min="7947" max="7947" width="9.85546875" style="70" bestFit="1" customWidth="1"/>
    <col min="7948" max="8192" width="9.140625" style="70"/>
    <col min="8193" max="8193" width="0" style="70" hidden="1" customWidth="1"/>
    <col min="8194" max="8194" width="81.5703125" style="70" bestFit="1" customWidth="1"/>
    <col min="8195" max="8195" width="18" style="70" bestFit="1" customWidth="1"/>
    <col min="8196" max="8196" width="14.5703125" style="70" bestFit="1" customWidth="1"/>
    <col min="8197" max="8199" width="15.42578125" style="70" customWidth="1"/>
    <col min="8200" max="8200" width="17.42578125" style="70" customWidth="1"/>
    <col min="8201" max="8201" width="14.85546875" style="70" bestFit="1" customWidth="1"/>
    <col min="8202" max="8202" width="16.7109375" style="70" customWidth="1"/>
    <col min="8203" max="8203" width="9.85546875" style="70" bestFit="1" customWidth="1"/>
    <col min="8204" max="8448" width="9.140625" style="70"/>
    <col min="8449" max="8449" width="0" style="70" hidden="1" customWidth="1"/>
    <col min="8450" max="8450" width="81.5703125" style="70" bestFit="1" customWidth="1"/>
    <col min="8451" max="8451" width="18" style="70" bestFit="1" customWidth="1"/>
    <col min="8452" max="8452" width="14.5703125" style="70" bestFit="1" customWidth="1"/>
    <col min="8453" max="8455" width="15.42578125" style="70" customWidth="1"/>
    <col min="8456" max="8456" width="17.42578125" style="70" customWidth="1"/>
    <col min="8457" max="8457" width="14.85546875" style="70" bestFit="1" customWidth="1"/>
    <col min="8458" max="8458" width="16.7109375" style="70" customWidth="1"/>
    <col min="8459" max="8459" width="9.85546875" style="70" bestFit="1" customWidth="1"/>
    <col min="8460" max="8704" width="9.140625" style="70"/>
    <col min="8705" max="8705" width="0" style="70" hidden="1" customWidth="1"/>
    <col min="8706" max="8706" width="81.5703125" style="70" bestFit="1" customWidth="1"/>
    <col min="8707" max="8707" width="18" style="70" bestFit="1" customWidth="1"/>
    <col min="8708" max="8708" width="14.5703125" style="70" bestFit="1" customWidth="1"/>
    <col min="8709" max="8711" width="15.42578125" style="70" customWidth="1"/>
    <col min="8712" max="8712" width="17.42578125" style="70" customWidth="1"/>
    <col min="8713" max="8713" width="14.85546875" style="70" bestFit="1" customWidth="1"/>
    <col min="8714" max="8714" width="16.7109375" style="70" customWidth="1"/>
    <col min="8715" max="8715" width="9.85546875" style="70" bestFit="1" customWidth="1"/>
    <col min="8716" max="8960" width="9.140625" style="70"/>
    <col min="8961" max="8961" width="0" style="70" hidden="1" customWidth="1"/>
    <col min="8962" max="8962" width="81.5703125" style="70" bestFit="1" customWidth="1"/>
    <col min="8963" max="8963" width="18" style="70" bestFit="1" customWidth="1"/>
    <col min="8964" max="8964" width="14.5703125" style="70" bestFit="1" customWidth="1"/>
    <col min="8965" max="8967" width="15.42578125" style="70" customWidth="1"/>
    <col min="8968" max="8968" width="17.42578125" style="70" customWidth="1"/>
    <col min="8969" max="8969" width="14.85546875" style="70" bestFit="1" customWidth="1"/>
    <col min="8970" max="8970" width="16.7109375" style="70" customWidth="1"/>
    <col min="8971" max="8971" width="9.85546875" style="70" bestFit="1" customWidth="1"/>
    <col min="8972" max="9216" width="9.140625" style="70"/>
    <col min="9217" max="9217" width="0" style="70" hidden="1" customWidth="1"/>
    <col min="9218" max="9218" width="81.5703125" style="70" bestFit="1" customWidth="1"/>
    <col min="9219" max="9219" width="18" style="70" bestFit="1" customWidth="1"/>
    <col min="9220" max="9220" width="14.5703125" style="70" bestFit="1" customWidth="1"/>
    <col min="9221" max="9223" width="15.42578125" style="70" customWidth="1"/>
    <col min="9224" max="9224" width="17.42578125" style="70" customWidth="1"/>
    <col min="9225" max="9225" width="14.85546875" style="70" bestFit="1" customWidth="1"/>
    <col min="9226" max="9226" width="16.7109375" style="70" customWidth="1"/>
    <col min="9227" max="9227" width="9.85546875" style="70" bestFit="1" customWidth="1"/>
    <col min="9228" max="9472" width="9.140625" style="70"/>
    <col min="9473" max="9473" width="0" style="70" hidden="1" customWidth="1"/>
    <col min="9474" max="9474" width="81.5703125" style="70" bestFit="1" customWidth="1"/>
    <col min="9475" max="9475" width="18" style="70" bestFit="1" customWidth="1"/>
    <col min="9476" max="9476" width="14.5703125" style="70" bestFit="1" customWidth="1"/>
    <col min="9477" max="9479" width="15.42578125" style="70" customWidth="1"/>
    <col min="9480" max="9480" width="17.42578125" style="70" customWidth="1"/>
    <col min="9481" max="9481" width="14.85546875" style="70" bestFit="1" customWidth="1"/>
    <col min="9482" max="9482" width="16.7109375" style="70" customWidth="1"/>
    <col min="9483" max="9483" width="9.85546875" style="70" bestFit="1" customWidth="1"/>
    <col min="9484" max="9728" width="9.140625" style="70"/>
    <col min="9729" max="9729" width="0" style="70" hidden="1" customWidth="1"/>
    <col min="9730" max="9730" width="81.5703125" style="70" bestFit="1" customWidth="1"/>
    <col min="9731" max="9731" width="18" style="70" bestFit="1" customWidth="1"/>
    <col min="9732" max="9732" width="14.5703125" style="70" bestFit="1" customWidth="1"/>
    <col min="9733" max="9735" width="15.42578125" style="70" customWidth="1"/>
    <col min="9736" max="9736" width="17.42578125" style="70" customWidth="1"/>
    <col min="9737" max="9737" width="14.85546875" style="70" bestFit="1" customWidth="1"/>
    <col min="9738" max="9738" width="16.7109375" style="70" customWidth="1"/>
    <col min="9739" max="9739" width="9.85546875" style="70" bestFit="1" customWidth="1"/>
    <col min="9740" max="9984" width="9.140625" style="70"/>
    <col min="9985" max="9985" width="0" style="70" hidden="1" customWidth="1"/>
    <col min="9986" max="9986" width="81.5703125" style="70" bestFit="1" customWidth="1"/>
    <col min="9987" max="9987" width="18" style="70" bestFit="1" customWidth="1"/>
    <col min="9988" max="9988" width="14.5703125" style="70" bestFit="1" customWidth="1"/>
    <col min="9989" max="9991" width="15.42578125" style="70" customWidth="1"/>
    <col min="9992" max="9992" width="17.42578125" style="70" customWidth="1"/>
    <col min="9993" max="9993" width="14.85546875" style="70" bestFit="1" customWidth="1"/>
    <col min="9994" max="9994" width="16.7109375" style="70" customWidth="1"/>
    <col min="9995" max="9995" width="9.85546875" style="70" bestFit="1" customWidth="1"/>
    <col min="9996" max="10240" width="9.140625" style="70"/>
    <col min="10241" max="10241" width="0" style="70" hidden="1" customWidth="1"/>
    <col min="10242" max="10242" width="81.5703125" style="70" bestFit="1" customWidth="1"/>
    <col min="10243" max="10243" width="18" style="70" bestFit="1" customWidth="1"/>
    <col min="10244" max="10244" width="14.5703125" style="70" bestFit="1" customWidth="1"/>
    <col min="10245" max="10247" width="15.42578125" style="70" customWidth="1"/>
    <col min="10248" max="10248" width="17.42578125" style="70" customWidth="1"/>
    <col min="10249" max="10249" width="14.85546875" style="70" bestFit="1" customWidth="1"/>
    <col min="10250" max="10250" width="16.7109375" style="70" customWidth="1"/>
    <col min="10251" max="10251" width="9.85546875" style="70" bestFit="1" customWidth="1"/>
    <col min="10252" max="10496" width="9.140625" style="70"/>
    <col min="10497" max="10497" width="0" style="70" hidden="1" customWidth="1"/>
    <col min="10498" max="10498" width="81.5703125" style="70" bestFit="1" customWidth="1"/>
    <col min="10499" max="10499" width="18" style="70" bestFit="1" customWidth="1"/>
    <col min="10500" max="10500" width="14.5703125" style="70" bestFit="1" customWidth="1"/>
    <col min="10501" max="10503" width="15.42578125" style="70" customWidth="1"/>
    <col min="10504" max="10504" width="17.42578125" style="70" customWidth="1"/>
    <col min="10505" max="10505" width="14.85546875" style="70" bestFit="1" customWidth="1"/>
    <col min="10506" max="10506" width="16.7109375" style="70" customWidth="1"/>
    <col min="10507" max="10507" width="9.85546875" style="70" bestFit="1" customWidth="1"/>
    <col min="10508" max="10752" width="9.140625" style="70"/>
    <col min="10753" max="10753" width="0" style="70" hidden="1" customWidth="1"/>
    <col min="10754" max="10754" width="81.5703125" style="70" bestFit="1" customWidth="1"/>
    <col min="10755" max="10755" width="18" style="70" bestFit="1" customWidth="1"/>
    <col min="10756" max="10756" width="14.5703125" style="70" bestFit="1" customWidth="1"/>
    <col min="10757" max="10759" width="15.42578125" style="70" customWidth="1"/>
    <col min="10760" max="10760" width="17.42578125" style="70" customWidth="1"/>
    <col min="10761" max="10761" width="14.85546875" style="70" bestFit="1" customWidth="1"/>
    <col min="10762" max="10762" width="16.7109375" style="70" customWidth="1"/>
    <col min="10763" max="10763" width="9.85546875" style="70" bestFit="1" customWidth="1"/>
    <col min="10764" max="11008" width="9.140625" style="70"/>
    <col min="11009" max="11009" width="0" style="70" hidden="1" customWidth="1"/>
    <col min="11010" max="11010" width="81.5703125" style="70" bestFit="1" customWidth="1"/>
    <col min="11011" max="11011" width="18" style="70" bestFit="1" customWidth="1"/>
    <col min="11012" max="11012" width="14.5703125" style="70" bestFit="1" customWidth="1"/>
    <col min="11013" max="11015" width="15.42578125" style="70" customWidth="1"/>
    <col min="11016" max="11016" width="17.42578125" style="70" customWidth="1"/>
    <col min="11017" max="11017" width="14.85546875" style="70" bestFit="1" customWidth="1"/>
    <col min="11018" max="11018" width="16.7109375" style="70" customWidth="1"/>
    <col min="11019" max="11019" width="9.85546875" style="70" bestFit="1" customWidth="1"/>
    <col min="11020" max="11264" width="9.140625" style="70"/>
    <col min="11265" max="11265" width="0" style="70" hidden="1" customWidth="1"/>
    <col min="11266" max="11266" width="81.5703125" style="70" bestFit="1" customWidth="1"/>
    <col min="11267" max="11267" width="18" style="70" bestFit="1" customWidth="1"/>
    <col min="11268" max="11268" width="14.5703125" style="70" bestFit="1" customWidth="1"/>
    <col min="11269" max="11271" width="15.42578125" style="70" customWidth="1"/>
    <col min="11272" max="11272" width="17.42578125" style="70" customWidth="1"/>
    <col min="11273" max="11273" width="14.85546875" style="70" bestFit="1" customWidth="1"/>
    <col min="11274" max="11274" width="16.7109375" style="70" customWidth="1"/>
    <col min="11275" max="11275" width="9.85546875" style="70" bestFit="1" customWidth="1"/>
    <col min="11276" max="11520" width="9.140625" style="70"/>
    <col min="11521" max="11521" width="0" style="70" hidden="1" customWidth="1"/>
    <col min="11522" max="11522" width="81.5703125" style="70" bestFit="1" customWidth="1"/>
    <col min="11523" max="11523" width="18" style="70" bestFit="1" customWidth="1"/>
    <col min="11524" max="11524" width="14.5703125" style="70" bestFit="1" customWidth="1"/>
    <col min="11525" max="11527" width="15.42578125" style="70" customWidth="1"/>
    <col min="11528" max="11528" width="17.42578125" style="70" customWidth="1"/>
    <col min="11529" max="11529" width="14.85546875" style="70" bestFit="1" customWidth="1"/>
    <col min="11530" max="11530" width="16.7109375" style="70" customWidth="1"/>
    <col min="11531" max="11531" width="9.85546875" style="70" bestFit="1" customWidth="1"/>
    <col min="11532" max="11776" width="9.140625" style="70"/>
    <col min="11777" max="11777" width="0" style="70" hidden="1" customWidth="1"/>
    <col min="11778" max="11778" width="81.5703125" style="70" bestFit="1" customWidth="1"/>
    <col min="11779" max="11779" width="18" style="70" bestFit="1" customWidth="1"/>
    <col min="11780" max="11780" width="14.5703125" style="70" bestFit="1" customWidth="1"/>
    <col min="11781" max="11783" width="15.42578125" style="70" customWidth="1"/>
    <col min="11784" max="11784" width="17.42578125" style="70" customWidth="1"/>
    <col min="11785" max="11785" width="14.85546875" style="70" bestFit="1" customWidth="1"/>
    <col min="11786" max="11786" width="16.7109375" style="70" customWidth="1"/>
    <col min="11787" max="11787" width="9.85546875" style="70" bestFit="1" customWidth="1"/>
    <col min="11788" max="12032" width="9.140625" style="70"/>
    <col min="12033" max="12033" width="0" style="70" hidden="1" customWidth="1"/>
    <col min="12034" max="12034" width="81.5703125" style="70" bestFit="1" customWidth="1"/>
    <col min="12035" max="12035" width="18" style="70" bestFit="1" customWidth="1"/>
    <col min="12036" max="12036" width="14.5703125" style="70" bestFit="1" customWidth="1"/>
    <col min="12037" max="12039" width="15.42578125" style="70" customWidth="1"/>
    <col min="12040" max="12040" width="17.42578125" style="70" customWidth="1"/>
    <col min="12041" max="12041" width="14.85546875" style="70" bestFit="1" customWidth="1"/>
    <col min="12042" max="12042" width="16.7109375" style="70" customWidth="1"/>
    <col min="12043" max="12043" width="9.85546875" style="70" bestFit="1" customWidth="1"/>
    <col min="12044" max="12288" width="9.140625" style="70"/>
    <col min="12289" max="12289" width="0" style="70" hidden="1" customWidth="1"/>
    <col min="12290" max="12290" width="81.5703125" style="70" bestFit="1" customWidth="1"/>
    <col min="12291" max="12291" width="18" style="70" bestFit="1" customWidth="1"/>
    <col min="12292" max="12292" width="14.5703125" style="70" bestFit="1" customWidth="1"/>
    <col min="12293" max="12295" width="15.42578125" style="70" customWidth="1"/>
    <col min="12296" max="12296" width="17.42578125" style="70" customWidth="1"/>
    <col min="12297" max="12297" width="14.85546875" style="70" bestFit="1" customWidth="1"/>
    <col min="12298" max="12298" width="16.7109375" style="70" customWidth="1"/>
    <col min="12299" max="12299" width="9.85546875" style="70" bestFit="1" customWidth="1"/>
    <col min="12300" max="12544" width="9.140625" style="70"/>
    <col min="12545" max="12545" width="0" style="70" hidden="1" customWidth="1"/>
    <col min="12546" max="12546" width="81.5703125" style="70" bestFit="1" customWidth="1"/>
    <col min="12547" max="12547" width="18" style="70" bestFit="1" customWidth="1"/>
    <col min="12548" max="12548" width="14.5703125" style="70" bestFit="1" customWidth="1"/>
    <col min="12549" max="12551" width="15.42578125" style="70" customWidth="1"/>
    <col min="12552" max="12552" width="17.42578125" style="70" customWidth="1"/>
    <col min="12553" max="12553" width="14.85546875" style="70" bestFit="1" customWidth="1"/>
    <col min="12554" max="12554" width="16.7109375" style="70" customWidth="1"/>
    <col min="12555" max="12555" width="9.85546875" style="70" bestFit="1" customWidth="1"/>
    <col min="12556" max="12800" width="9.140625" style="70"/>
    <col min="12801" max="12801" width="0" style="70" hidden="1" customWidth="1"/>
    <col min="12802" max="12802" width="81.5703125" style="70" bestFit="1" customWidth="1"/>
    <col min="12803" max="12803" width="18" style="70" bestFit="1" customWidth="1"/>
    <col min="12804" max="12804" width="14.5703125" style="70" bestFit="1" customWidth="1"/>
    <col min="12805" max="12807" width="15.42578125" style="70" customWidth="1"/>
    <col min="12808" max="12808" width="17.42578125" style="70" customWidth="1"/>
    <col min="12809" max="12809" width="14.85546875" style="70" bestFit="1" customWidth="1"/>
    <col min="12810" max="12810" width="16.7109375" style="70" customWidth="1"/>
    <col min="12811" max="12811" width="9.85546875" style="70" bestFit="1" customWidth="1"/>
    <col min="12812" max="13056" width="9.140625" style="70"/>
    <col min="13057" max="13057" width="0" style="70" hidden="1" customWidth="1"/>
    <col min="13058" max="13058" width="81.5703125" style="70" bestFit="1" customWidth="1"/>
    <col min="13059" max="13059" width="18" style="70" bestFit="1" customWidth="1"/>
    <col min="13060" max="13060" width="14.5703125" style="70" bestFit="1" customWidth="1"/>
    <col min="13061" max="13063" width="15.42578125" style="70" customWidth="1"/>
    <col min="13064" max="13064" width="17.42578125" style="70" customWidth="1"/>
    <col min="13065" max="13065" width="14.85546875" style="70" bestFit="1" customWidth="1"/>
    <col min="13066" max="13066" width="16.7109375" style="70" customWidth="1"/>
    <col min="13067" max="13067" width="9.85546875" style="70" bestFit="1" customWidth="1"/>
    <col min="13068" max="13312" width="9.140625" style="70"/>
    <col min="13313" max="13313" width="0" style="70" hidden="1" customWidth="1"/>
    <col min="13314" max="13314" width="81.5703125" style="70" bestFit="1" customWidth="1"/>
    <col min="13315" max="13315" width="18" style="70" bestFit="1" customWidth="1"/>
    <col min="13316" max="13316" width="14.5703125" style="70" bestFit="1" customWidth="1"/>
    <col min="13317" max="13319" width="15.42578125" style="70" customWidth="1"/>
    <col min="13320" max="13320" width="17.42578125" style="70" customWidth="1"/>
    <col min="13321" max="13321" width="14.85546875" style="70" bestFit="1" customWidth="1"/>
    <col min="13322" max="13322" width="16.7109375" style="70" customWidth="1"/>
    <col min="13323" max="13323" width="9.85546875" style="70" bestFit="1" customWidth="1"/>
    <col min="13324" max="13568" width="9.140625" style="70"/>
    <col min="13569" max="13569" width="0" style="70" hidden="1" customWidth="1"/>
    <col min="13570" max="13570" width="81.5703125" style="70" bestFit="1" customWidth="1"/>
    <col min="13571" max="13571" width="18" style="70" bestFit="1" customWidth="1"/>
    <col min="13572" max="13572" width="14.5703125" style="70" bestFit="1" customWidth="1"/>
    <col min="13573" max="13575" width="15.42578125" style="70" customWidth="1"/>
    <col min="13576" max="13576" width="17.42578125" style="70" customWidth="1"/>
    <col min="13577" max="13577" width="14.85546875" style="70" bestFit="1" customWidth="1"/>
    <col min="13578" max="13578" width="16.7109375" style="70" customWidth="1"/>
    <col min="13579" max="13579" width="9.85546875" style="70" bestFit="1" customWidth="1"/>
    <col min="13580" max="13824" width="9.140625" style="70"/>
    <col min="13825" max="13825" width="0" style="70" hidden="1" customWidth="1"/>
    <col min="13826" max="13826" width="81.5703125" style="70" bestFit="1" customWidth="1"/>
    <col min="13827" max="13827" width="18" style="70" bestFit="1" customWidth="1"/>
    <col min="13828" max="13828" width="14.5703125" style="70" bestFit="1" customWidth="1"/>
    <col min="13829" max="13831" width="15.42578125" style="70" customWidth="1"/>
    <col min="13832" max="13832" width="17.42578125" style="70" customWidth="1"/>
    <col min="13833" max="13833" width="14.85546875" style="70" bestFit="1" customWidth="1"/>
    <col min="13834" max="13834" width="16.7109375" style="70" customWidth="1"/>
    <col min="13835" max="13835" width="9.85546875" style="70" bestFit="1" customWidth="1"/>
    <col min="13836" max="14080" width="9.140625" style="70"/>
    <col min="14081" max="14081" width="0" style="70" hidden="1" customWidth="1"/>
    <col min="14082" max="14082" width="81.5703125" style="70" bestFit="1" customWidth="1"/>
    <col min="14083" max="14083" width="18" style="70" bestFit="1" customWidth="1"/>
    <col min="14084" max="14084" width="14.5703125" style="70" bestFit="1" customWidth="1"/>
    <col min="14085" max="14087" width="15.42578125" style="70" customWidth="1"/>
    <col min="14088" max="14088" width="17.42578125" style="70" customWidth="1"/>
    <col min="14089" max="14089" width="14.85546875" style="70" bestFit="1" customWidth="1"/>
    <col min="14090" max="14090" width="16.7109375" style="70" customWidth="1"/>
    <col min="14091" max="14091" width="9.85546875" style="70" bestFit="1" customWidth="1"/>
    <col min="14092" max="14336" width="9.140625" style="70"/>
    <col min="14337" max="14337" width="0" style="70" hidden="1" customWidth="1"/>
    <col min="14338" max="14338" width="81.5703125" style="70" bestFit="1" customWidth="1"/>
    <col min="14339" max="14339" width="18" style="70" bestFit="1" customWidth="1"/>
    <col min="14340" max="14340" width="14.5703125" style="70" bestFit="1" customWidth="1"/>
    <col min="14341" max="14343" width="15.42578125" style="70" customWidth="1"/>
    <col min="14344" max="14344" width="17.42578125" style="70" customWidth="1"/>
    <col min="14345" max="14345" width="14.85546875" style="70" bestFit="1" customWidth="1"/>
    <col min="14346" max="14346" width="16.7109375" style="70" customWidth="1"/>
    <col min="14347" max="14347" width="9.85546875" style="70" bestFit="1" customWidth="1"/>
    <col min="14348" max="14592" width="9.140625" style="70"/>
    <col min="14593" max="14593" width="0" style="70" hidden="1" customWidth="1"/>
    <col min="14594" max="14594" width="81.5703125" style="70" bestFit="1" customWidth="1"/>
    <col min="14595" max="14595" width="18" style="70" bestFit="1" customWidth="1"/>
    <col min="14596" max="14596" width="14.5703125" style="70" bestFit="1" customWidth="1"/>
    <col min="14597" max="14599" width="15.42578125" style="70" customWidth="1"/>
    <col min="14600" max="14600" width="17.42578125" style="70" customWidth="1"/>
    <col min="14601" max="14601" width="14.85546875" style="70" bestFit="1" customWidth="1"/>
    <col min="14602" max="14602" width="16.7109375" style="70" customWidth="1"/>
    <col min="14603" max="14603" width="9.85546875" style="70" bestFit="1" customWidth="1"/>
    <col min="14604" max="14848" width="9.140625" style="70"/>
    <col min="14849" max="14849" width="0" style="70" hidden="1" customWidth="1"/>
    <col min="14850" max="14850" width="81.5703125" style="70" bestFit="1" customWidth="1"/>
    <col min="14851" max="14851" width="18" style="70" bestFit="1" customWidth="1"/>
    <col min="14852" max="14852" width="14.5703125" style="70" bestFit="1" customWidth="1"/>
    <col min="14853" max="14855" width="15.42578125" style="70" customWidth="1"/>
    <col min="14856" max="14856" width="17.42578125" style="70" customWidth="1"/>
    <col min="14857" max="14857" width="14.85546875" style="70" bestFit="1" customWidth="1"/>
    <col min="14858" max="14858" width="16.7109375" style="70" customWidth="1"/>
    <col min="14859" max="14859" width="9.85546875" style="70" bestFit="1" customWidth="1"/>
    <col min="14860" max="15104" width="9.140625" style="70"/>
    <col min="15105" max="15105" width="0" style="70" hidden="1" customWidth="1"/>
    <col min="15106" max="15106" width="81.5703125" style="70" bestFit="1" customWidth="1"/>
    <col min="15107" max="15107" width="18" style="70" bestFit="1" customWidth="1"/>
    <col min="15108" max="15108" width="14.5703125" style="70" bestFit="1" customWidth="1"/>
    <col min="15109" max="15111" width="15.42578125" style="70" customWidth="1"/>
    <col min="15112" max="15112" width="17.42578125" style="70" customWidth="1"/>
    <col min="15113" max="15113" width="14.85546875" style="70" bestFit="1" customWidth="1"/>
    <col min="15114" max="15114" width="16.7109375" style="70" customWidth="1"/>
    <col min="15115" max="15115" width="9.85546875" style="70" bestFit="1" customWidth="1"/>
    <col min="15116" max="15360" width="9.140625" style="70"/>
    <col min="15361" max="15361" width="0" style="70" hidden="1" customWidth="1"/>
    <col min="15362" max="15362" width="81.5703125" style="70" bestFit="1" customWidth="1"/>
    <col min="15363" max="15363" width="18" style="70" bestFit="1" customWidth="1"/>
    <col min="15364" max="15364" width="14.5703125" style="70" bestFit="1" customWidth="1"/>
    <col min="15365" max="15367" width="15.42578125" style="70" customWidth="1"/>
    <col min="15368" max="15368" width="17.42578125" style="70" customWidth="1"/>
    <col min="15369" max="15369" width="14.85546875" style="70" bestFit="1" customWidth="1"/>
    <col min="15370" max="15370" width="16.7109375" style="70" customWidth="1"/>
    <col min="15371" max="15371" width="9.85546875" style="70" bestFit="1" customWidth="1"/>
    <col min="15372" max="15616" width="9.140625" style="70"/>
    <col min="15617" max="15617" width="0" style="70" hidden="1" customWidth="1"/>
    <col min="15618" max="15618" width="81.5703125" style="70" bestFit="1" customWidth="1"/>
    <col min="15619" max="15619" width="18" style="70" bestFit="1" customWidth="1"/>
    <col min="15620" max="15620" width="14.5703125" style="70" bestFit="1" customWidth="1"/>
    <col min="15621" max="15623" width="15.42578125" style="70" customWidth="1"/>
    <col min="15624" max="15624" width="17.42578125" style="70" customWidth="1"/>
    <col min="15625" max="15625" width="14.85546875" style="70" bestFit="1" customWidth="1"/>
    <col min="15626" max="15626" width="16.7109375" style="70" customWidth="1"/>
    <col min="15627" max="15627" width="9.85546875" style="70" bestFit="1" customWidth="1"/>
    <col min="15628" max="15872" width="9.140625" style="70"/>
    <col min="15873" max="15873" width="0" style="70" hidden="1" customWidth="1"/>
    <col min="15874" max="15874" width="81.5703125" style="70" bestFit="1" customWidth="1"/>
    <col min="15875" max="15875" width="18" style="70" bestFit="1" customWidth="1"/>
    <col min="15876" max="15876" width="14.5703125" style="70" bestFit="1" customWidth="1"/>
    <col min="15877" max="15879" width="15.42578125" style="70" customWidth="1"/>
    <col min="15880" max="15880" width="17.42578125" style="70" customWidth="1"/>
    <col min="15881" max="15881" width="14.85546875" style="70" bestFit="1" customWidth="1"/>
    <col min="15882" max="15882" width="16.7109375" style="70" customWidth="1"/>
    <col min="15883" max="15883" width="9.85546875" style="70" bestFit="1" customWidth="1"/>
    <col min="15884" max="16128" width="9.140625" style="70"/>
    <col min="16129" max="16129" width="0" style="70" hidden="1" customWidth="1"/>
    <col min="16130" max="16130" width="81.5703125" style="70" bestFit="1" customWidth="1"/>
    <col min="16131" max="16131" width="18" style="70" bestFit="1" customWidth="1"/>
    <col min="16132" max="16132" width="14.5703125" style="70" bestFit="1" customWidth="1"/>
    <col min="16133" max="16135" width="15.42578125" style="70" customWidth="1"/>
    <col min="16136" max="16136" width="17.42578125" style="70" customWidth="1"/>
    <col min="16137" max="16137" width="14.85546875" style="70" bestFit="1" customWidth="1"/>
    <col min="16138" max="16138" width="16.7109375" style="70" customWidth="1"/>
    <col min="16139" max="16139" width="9.85546875" style="70" bestFit="1" customWidth="1"/>
    <col min="16140" max="16384" width="9.140625" style="70"/>
  </cols>
  <sheetData>
    <row r="1" spans="1:256" hidden="1" x14ac:dyDescent="0.25">
      <c r="B1" s="316" t="s">
        <v>0</v>
      </c>
      <c r="C1" s="317"/>
      <c r="D1" s="317"/>
      <c r="E1" s="317"/>
      <c r="F1" s="317"/>
      <c r="G1" s="317"/>
      <c r="H1" s="318"/>
    </row>
    <row r="2" spans="1:256" hidden="1" x14ac:dyDescent="0.25">
      <c r="B2" s="319" t="s">
        <v>1</v>
      </c>
      <c r="C2" s="320"/>
      <c r="D2" s="320"/>
      <c r="E2" s="320"/>
      <c r="F2" s="320"/>
      <c r="G2" s="320"/>
      <c r="H2" s="321"/>
    </row>
    <row r="3" spans="1:256" x14ac:dyDescent="0.25">
      <c r="B3" s="95" t="s">
        <v>2</v>
      </c>
      <c r="C3" s="96"/>
      <c r="D3" s="97"/>
      <c r="E3" s="98"/>
      <c r="F3" s="98"/>
      <c r="G3" s="98"/>
      <c r="H3" s="99"/>
    </row>
    <row r="4" spans="1:256" x14ac:dyDescent="0.25">
      <c r="B4" s="4" t="s">
        <v>290</v>
      </c>
      <c r="C4" s="96"/>
      <c r="D4" s="131"/>
      <c r="E4" s="96"/>
      <c r="F4" s="96"/>
      <c r="G4" s="96"/>
      <c r="H4" s="132"/>
    </row>
    <row r="5" spans="1:256" x14ac:dyDescent="0.25">
      <c r="B5" s="4" t="s">
        <v>4</v>
      </c>
      <c r="C5" s="100"/>
      <c r="D5" s="101"/>
      <c r="E5" s="100"/>
      <c r="F5" s="100"/>
      <c r="G5" s="100"/>
      <c r="H5" s="102"/>
    </row>
    <row r="6" spans="1:256" s="3" customFormat="1" x14ac:dyDescent="0.25">
      <c r="B6" s="4"/>
      <c r="C6" s="11"/>
      <c r="D6" s="12"/>
      <c r="E6" s="11"/>
      <c r="F6" s="11"/>
      <c r="G6" s="11"/>
      <c r="H6" s="13"/>
      <c r="I6" s="1"/>
      <c r="J6" s="2"/>
    </row>
    <row r="7" spans="1:256" s="3" customFormat="1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  <c r="I7" s="1"/>
      <c r="J7" s="2"/>
    </row>
    <row r="8" spans="1:256" s="3" customFormat="1" x14ac:dyDescent="0.25">
      <c r="A8" s="4"/>
      <c r="B8" s="4" t="s">
        <v>12</v>
      </c>
      <c r="C8" s="4"/>
      <c r="D8" s="4"/>
      <c r="E8" s="4"/>
      <c r="F8" s="4"/>
      <c r="G8" s="4"/>
      <c r="H8" s="4"/>
      <c r="I8" s="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</row>
    <row r="9" spans="1:256" s="3" customFormat="1" x14ac:dyDescent="0.25">
      <c r="A9" s="4"/>
      <c r="B9" s="4" t="s">
        <v>13</v>
      </c>
      <c r="C9" s="4"/>
      <c r="D9" s="4"/>
      <c r="E9" s="4"/>
      <c r="F9" s="4"/>
      <c r="G9" s="4"/>
      <c r="H9" s="4"/>
      <c r="I9" s="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</row>
    <row r="10" spans="1:256" s="3" customFormat="1" x14ac:dyDescent="0.25">
      <c r="A10" s="4"/>
      <c r="B10" s="4" t="s">
        <v>14</v>
      </c>
      <c r="C10" s="4"/>
      <c r="D10" s="4"/>
      <c r="E10" s="4"/>
      <c r="F10" s="4"/>
      <c r="G10" s="4"/>
      <c r="H10" s="4"/>
      <c r="I10" s="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</row>
    <row r="11" spans="1:256" s="3" customFormat="1" x14ac:dyDescent="0.25">
      <c r="A11" s="4"/>
      <c r="B11" s="28" t="s">
        <v>291</v>
      </c>
      <c r="C11" s="28" t="s">
        <v>16</v>
      </c>
      <c r="D11" s="133">
        <v>50</v>
      </c>
      <c r="E11" s="133">
        <v>543.01</v>
      </c>
      <c r="F11" s="133">
        <v>9</v>
      </c>
      <c r="G11" s="133">
        <v>6.9749999999999996</v>
      </c>
      <c r="H11" s="133" t="s">
        <v>292</v>
      </c>
      <c r="I11" s="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pans="1:256" s="3" customFormat="1" x14ac:dyDescent="0.25">
      <c r="A12" s="4"/>
      <c r="B12" s="28" t="s">
        <v>293</v>
      </c>
      <c r="C12" s="28" t="s">
        <v>74</v>
      </c>
      <c r="D12" s="133">
        <v>50</v>
      </c>
      <c r="E12" s="133">
        <v>488.24</v>
      </c>
      <c r="F12" s="133">
        <v>8.09</v>
      </c>
      <c r="G12" s="133">
        <v>7.07</v>
      </c>
      <c r="H12" s="133" t="s">
        <v>294</v>
      </c>
      <c r="I12" s="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</row>
    <row r="13" spans="1:256" s="3" customFormat="1" x14ac:dyDescent="0.25">
      <c r="A13" s="27"/>
      <c r="B13" s="27" t="s">
        <v>88</v>
      </c>
      <c r="C13" s="27"/>
      <c r="D13" s="27"/>
      <c r="E13" s="134">
        <f>SUM(E11:E12)</f>
        <v>1031.25</v>
      </c>
      <c r="F13" s="135">
        <f>SUM(F11:F12)</f>
        <v>17.09</v>
      </c>
      <c r="G13" s="27"/>
      <c r="H13" s="27"/>
      <c r="I13" s="1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  <c r="IV13" s="49"/>
    </row>
    <row r="14" spans="1:256" s="3" customFormat="1" x14ac:dyDescent="0.25">
      <c r="B14" s="27" t="s">
        <v>90</v>
      </c>
      <c r="C14" s="45"/>
      <c r="D14" s="77"/>
      <c r="E14" s="47"/>
      <c r="F14" s="48"/>
      <c r="G14" s="48"/>
      <c r="H14" s="41"/>
      <c r="I14" s="1"/>
      <c r="J14" s="1"/>
    </row>
    <row r="15" spans="1:256" s="3" customFormat="1" x14ac:dyDescent="0.25">
      <c r="B15" s="27" t="s">
        <v>91</v>
      </c>
      <c r="C15" s="45"/>
      <c r="D15" s="77"/>
      <c r="E15" s="47"/>
      <c r="F15" s="48"/>
      <c r="G15" s="48"/>
      <c r="H15" s="41"/>
      <c r="I15" s="1"/>
      <c r="J15" s="1"/>
    </row>
    <row r="16" spans="1:256" s="3" customFormat="1" x14ac:dyDescent="0.25">
      <c r="B16" s="45" t="s">
        <v>98</v>
      </c>
      <c r="C16" s="45" t="s">
        <v>99</v>
      </c>
      <c r="D16" s="77">
        <v>2500000</v>
      </c>
      <c r="E16" s="47">
        <v>2518.17</v>
      </c>
      <c r="F16" s="48">
        <v>41.74</v>
      </c>
      <c r="G16" s="48">
        <v>5.8936999999999999</v>
      </c>
      <c r="H16" s="136" t="s">
        <v>100</v>
      </c>
      <c r="I16" s="1"/>
      <c r="J16" s="1"/>
    </row>
    <row r="17" spans="2:10" s="3" customFormat="1" x14ac:dyDescent="0.25">
      <c r="B17" s="45" t="s">
        <v>295</v>
      </c>
      <c r="C17" s="45" t="s">
        <v>99</v>
      </c>
      <c r="D17" s="77">
        <v>750000</v>
      </c>
      <c r="E17" s="47">
        <v>781.57</v>
      </c>
      <c r="F17" s="48">
        <v>12.95</v>
      </c>
      <c r="G17" s="48">
        <v>6.5577999999999994</v>
      </c>
      <c r="H17" s="136" t="s">
        <v>296</v>
      </c>
      <c r="I17" s="1"/>
      <c r="J17" s="1"/>
    </row>
    <row r="18" spans="2:10" s="3" customFormat="1" x14ac:dyDescent="0.25">
      <c r="B18" s="45" t="s">
        <v>297</v>
      </c>
      <c r="C18" s="45" t="s">
        <v>99</v>
      </c>
      <c r="D18" s="77">
        <v>100000</v>
      </c>
      <c r="E18" s="47">
        <v>104.26</v>
      </c>
      <c r="F18" s="48">
        <v>1.73</v>
      </c>
      <c r="G18" s="48">
        <v>6.3894999999999991</v>
      </c>
      <c r="H18" s="136" t="s">
        <v>298</v>
      </c>
      <c r="I18" s="1"/>
      <c r="J18" s="1"/>
    </row>
    <row r="19" spans="2:10" s="3" customFormat="1" x14ac:dyDescent="0.25">
      <c r="B19" s="45" t="s">
        <v>299</v>
      </c>
      <c r="C19" s="45" t="s">
        <v>99</v>
      </c>
      <c r="D19" s="77">
        <v>50000</v>
      </c>
      <c r="E19" s="47">
        <v>52.87</v>
      </c>
      <c r="F19" s="48">
        <v>0.88</v>
      </c>
      <c r="G19" s="48">
        <v>4.9844999999999997</v>
      </c>
      <c r="H19" s="108" t="s">
        <v>300</v>
      </c>
      <c r="I19" s="1"/>
      <c r="J19" s="1"/>
    </row>
    <row r="20" spans="2:10" s="49" customFormat="1" x14ac:dyDescent="0.25">
      <c r="B20" s="27" t="s">
        <v>88</v>
      </c>
      <c r="C20" s="27"/>
      <c r="D20" s="79"/>
      <c r="E20" s="36">
        <f>SUM(E16:E19)</f>
        <v>3456.8700000000003</v>
      </c>
      <c r="F20" s="36">
        <f>SUM(F16:F19)</f>
        <v>57.3</v>
      </c>
      <c r="G20" s="37"/>
      <c r="H20" s="23"/>
      <c r="I20" s="1"/>
      <c r="J20" s="1"/>
    </row>
    <row r="21" spans="2:10" s="3" customFormat="1" x14ac:dyDescent="0.25">
      <c r="B21" s="27" t="s">
        <v>112</v>
      </c>
      <c r="C21" s="45"/>
      <c r="D21" s="77"/>
      <c r="E21" s="47"/>
      <c r="F21" s="48"/>
      <c r="G21" s="48"/>
      <c r="H21" s="23"/>
      <c r="I21" s="1"/>
      <c r="J21" s="1"/>
    </row>
    <row r="22" spans="2:10" s="3" customFormat="1" x14ac:dyDescent="0.25">
      <c r="B22" s="27" t="s">
        <v>113</v>
      </c>
      <c r="C22" s="45"/>
      <c r="D22" s="77"/>
      <c r="E22" s="47">
        <v>1536.49</v>
      </c>
      <c r="F22" s="65">
        <v>25.47</v>
      </c>
      <c r="G22" s="48"/>
      <c r="H22" s="23"/>
      <c r="I22" s="1"/>
      <c r="J22" s="1"/>
    </row>
    <row r="23" spans="2:10" s="3" customFormat="1" x14ac:dyDescent="0.25">
      <c r="B23" s="27" t="s">
        <v>114</v>
      </c>
      <c r="C23" s="45"/>
      <c r="D23" s="137"/>
      <c r="E23" s="47">
        <v>8.66</v>
      </c>
      <c r="F23" s="65">
        <v>0.14000000000000001</v>
      </c>
      <c r="G23" s="48"/>
      <c r="H23" s="23"/>
      <c r="I23" s="1"/>
      <c r="J23" s="1"/>
    </row>
    <row r="24" spans="2:10" s="3" customFormat="1" x14ac:dyDescent="0.25">
      <c r="B24" s="66" t="s">
        <v>115</v>
      </c>
      <c r="C24" s="66"/>
      <c r="D24" s="83"/>
      <c r="E24" s="35">
        <f>+E20+E22+E23+E13</f>
        <v>6033.27</v>
      </c>
      <c r="F24" s="35">
        <f>+F20+F22+F23+F13</f>
        <v>100</v>
      </c>
      <c r="G24" s="68"/>
      <c r="H24" s="69"/>
      <c r="I24" s="1"/>
      <c r="J24" s="1"/>
    </row>
    <row r="25" spans="2:10" s="3" customFormat="1" x14ac:dyDescent="0.25">
      <c r="B25" s="138" t="s">
        <v>116</v>
      </c>
      <c r="C25" s="139"/>
      <c r="D25" s="140"/>
      <c r="E25" s="141"/>
      <c r="F25" s="141"/>
      <c r="G25" s="141"/>
      <c r="H25" s="142"/>
      <c r="I25" s="1"/>
      <c r="J25" s="1"/>
    </row>
    <row r="26" spans="2:10" s="49" customFormat="1" ht="15.75" customHeight="1" x14ac:dyDescent="0.25">
      <c r="B26" s="322" t="s">
        <v>117</v>
      </c>
      <c r="C26" s="323"/>
      <c r="D26" s="323"/>
      <c r="E26" s="323"/>
      <c r="F26" s="323"/>
      <c r="G26" s="323"/>
      <c r="H26" s="324"/>
      <c r="I26" s="1"/>
      <c r="J26" s="1"/>
    </row>
    <row r="27" spans="2:10" s="49" customFormat="1" ht="15.75" customHeight="1" x14ac:dyDescent="0.25">
      <c r="B27" s="143" t="s">
        <v>118</v>
      </c>
      <c r="C27" s="144"/>
      <c r="D27" s="144"/>
      <c r="E27" s="144"/>
      <c r="F27" s="144"/>
      <c r="G27" s="144"/>
      <c r="H27" s="145"/>
      <c r="I27" s="1"/>
      <c r="J27" s="1"/>
    </row>
    <row r="28" spans="2:10" s="49" customFormat="1" ht="15.75" customHeight="1" x14ac:dyDescent="0.25">
      <c r="B28" s="143" t="s">
        <v>119</v>
      </c>
      <c r="C28" s="144"/>
      <c r="D28" s="144"/>
      <c r="E28" s="144"/>
      <c r="F28" s="144"/>
      <c r="G28" s="144"/>
      <c r="H28" s="145"/>
      <c r="I28" s="1"/>
      <c r="J28" s="1"/>
    </row>
    <row r="29" spans="2:10" x14ac:dyDescent="0.25">
      <c r="J29" s="1"/>
    </row>
    <row r="30" spans="2:10" x14ac:dyDescent="0.25">
      <c r="J30" s="1"/>
    </row>
    <row r="31" spans="2:10" x14ac:dyDescent="0.25">
      <c r="J31" s="1"/>
    </row>
    <row r="32" spans="2:10" x14ac:dyDescent="0.25">
      <c r="J32" s="1"/>
    </row>
    <row r="33" spans="10:10" x14ac:dyDescent="0.25">
      <c r="J33" s="1"/>
    </row>
    <row r="34" spans="10:10" x14ac:dyDescent="0.25">
      <c r="J34" s="1"/>
    </row>
    <row r="35" spans="10:10" x14ac:dyDescent="0.25">
      <c r="J35" s="1"/>
    </row>
    <row r="36" spans="10:10" x14ac:dyDescent="0.25">
      <c r="J36" s="1"/>
    </row>
    <row r="37" spans="10:10" x14ac:dyDescent="0.25">
      <c r="J37" s="1"/>
    </row>
    <row r="38" spans="10:10" x14ac:dyDescent="0.25">
      <c r="J38" s="1"/>
    </row>
    <row r="39" spans="10:10" x14ac:dyDescent="0.25">
      <c r="J39" s="1"/>
    </row>
    <row r="40" spans="10:10" x14ac:dyDescent="0.25">
      <c r="J40" s="1"/>
    </row>
    <row r="41" spans="10:10" x14ac:dyDescent="0.25">
      <c r="J41" s="1"/>
    </row>
    <row r="42" spans="10:10" x14ac:dyDescent="0.25">
      <c r="J42" s="1"/>
    </row>
    <row r="43" spans="10:10" x14ac:dyDescent="0.25">
      <c r="J43" s="1"/>
    </row>
    <row r="44" spans="10:10" x14ac:dyDescent="0.25">
      <c r="J44" s="1"/>
    </row>
    <row r="45" spans="10:10" x14ac:dyDescent="0.25">
      <c r="J45" s="1"/>
    </row>
    <row r="46" spans="10:10" x14ac:dyDescent="0.25">
      <c r="J46" s="1"/>
    </row>
    <row r="47" spans="10:10" x14ac:dyDescent="0.25">
      <c r="J47" s="1"/>
    </row>
    <row r="48" spans="10:10" x14ac:dyDescent="0.25">
      <c r="J48" s="1"/>
    </row>
    <row r="49" spans="10:10" x14ac:dyDescent="0.25">
      <c r="J49" s="1"/>
    </row>
    <row r="50" spans="10:10" x14ac:dyDescent="0.25">
      <c r="J50" s="1"/>
    </row>
    <row r="51" spans="10:10" x14ac:dyDescent="0.25">
      <c r="J51" s="1"/>
    </row>
    <row r="52" spans="10:10" x14ac:dyDescent="0.25">
      <c r="J52" s="1"/>
    </row>
    <row r="53" spans="10:10" x14ac:dyDescent="0.25">
      <c r="J53" s="1"/>
    </row>
    <row r="54" spans="10:10" x14ac:dyDescent="0.25">
      <c r="J54" s="1"/>
    </row>
    <row r="55" spans="10:10" x14ac:dyDescent="0.25">
      <c r="J55" s="1"/>
    </row>
    <row r="56" spans="10:10" x14ac:dyDescent="0.25">
      <c r="J56" s="1"/>
    </row>
    <row r="57" spans="10:10" x14ac:dyDescent="0.25">
      <c r="J57" s="1"/>
    </row>
    <row r="58" spans="10:10" x14ac:dyDescent="0.25">
      <c r="J58" s="1"/>
    </row>
    <row r="59" spans="10:10" x14ac:dyDescent="0.25">
      <c r="J59" s="1"/>
    </row>
    <row r="60" spans="10:10" x14ac:dyDescent="0.25">
      <c r="J60" s="1"/>
    </row>
    <row r="61" spans="10:10" x14ac:dyDescent="0.25">
      <c r="J61" s="1"/>
    </row>
    <row r="62" spans="10:10" x14ac:dyDescent="0.25">
      <c r="J62" s="1"/>
    </row>
    <row r="63" spans="10:10" x14ac:dyDescent="0.25">
      <c r="J63" s="1"/>
    </row>
    <row r="64" spans="10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  <row r="89" spans="10:10" x14ac:dyDescent="0.25">
      <c r="J89" s="1"/>
    </row>
    <row r="90" spans="10:10" x14ac:dyDescent="0.25">
      <c r="J90" s="1"/>
    </row>
  </sheetData>
  <mergeCells count="3">
    <mergeCell ref="B1:H1"/>
    <mergeCell ref="B2:H2"/>
    <mergeCell ref="B26:H26"/>
  </mergeCells>
  <pageMargins left="0.7" right="0.7" top="0.75" bottom="0.75" header="0.3" footer="0.3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0A138-3323-428F-934F-A300373D0DBD}">
  <sheetPr>
    <pageSetUpPr fitToPage="1"/>
  </sheetPr>
  <dimension ref="A1:O27"/>
  <sheetViews>
    <sheetView showGridLines="0" view="pageBreakPreview" topLeftCell="C6" zoomScaleNormal="100" zoomScaleSheetLayoutView="100" workbookViewId="0">
      <selection activeCell="F8" sqref="F8"/>
    </sheetView>
  </sheetViews>
  <sheetFormatPr defaultRowHeight="15" x14ac:dyDescent="0.25"/>
  <cols>
    <col min="1" max="1" width="9.140625" style="1" hidden="1" customWidth="1"/>
    <col min="2" max="2" width="61.28515625" style="70" customWidth="1"/>
    <col min="3" max="3" width="18.140625" style="70" customWidth="1"/>
    <col min="4" max="4" width="21.140625" style="70" customWidth="1"/>
    <col min="5" max="7" width="15.42578125" style="70" customWidth="1"/>
    <col min="8" max="8" width="22.7109375" style="74" customWidth="1"/>
    <col min="9" max="9" width="15.140625" style="1" bestFit="1" customWidth="1"/>
    <col min="10" max="10" width="16.5703125" style="1" bestFit="1" customWidth="1"/>
    <col min="11" max="13" width="9.140625" style="1"/>
    <col min="14" max="15" width="9.140625" style="146"/>
    <col min="16" max="256" width="9.140625" style="1"/>
    <col min="257" max="257" width="0" style="1" hidden="1" customWidth="1"/>
    <col min="258" max="258" width="61.28515625" style="1" customWidth="1"/>
    <col min="259" max="259" width="18.140625" style="1" customWidth="1"/>
    <col min="260" max="260" width="21.140625" style="1" customWidth="1"/>
    <col min="261" max="263" width="15.42578125" style="1" customWidth="1"/>
    <col min="264" max="264" width="22.7109375" style="1" customWidth="1"/>
    <col min="265" max="265" width="15.140625" style="1" bestFit="1" customWidth="1"/>
    <col min="266" max="266" width="16.5703125" style="1" bestFit="1" customWidth="1"/>
    <col min="267" max="512" width="9.140625" style="1"/>
    <col min="513" max="513" width="0" style="1" hidden="1" customWidth="1"/>
    <col min="514" max="514" width="61.28515625" style="1" customWidth="1"/>
    <col min="515" max="515" width="18.140625" style="1" customWidth="1"/>
    <col min="516" max="516" width="21.140625" style="1" customWidth="1"/>
    <col min="517" max="519" width="15.42578125" style="1" customWidth="1"/>
    <col min="520" max="520" width="22.7109375" style="1" customWidth="1"/>
    <col min="521" max="521" width="15.140625" style="1" bestFit="1" customWidth="1"/>
    <col min="522" max="522" width="16.5703125" style="1" bestFit="1" customWidth="1"/>
    <col min="523" max="768" width="9.140625" style="1"/>
    <col min="769" max="769" width="0" style="1" hidden="1" customWidth="1"/>
    <col min="770" max="770" width="61.28515625" style="1" customWidth="1"/>
    <col min="771" max="771" width="18.140625" style="1" customWidth="1"/>
    <col min="772" max="772" width="21.140625" style="1" customWidth="1"/>
    <col min="773" max="775" width="15.42578125" style="1" customWidth="1"/>
    <col min="776" max="776" width="22.7109375" style="1" customWidth="1"/>
    <col min="777" max="777" width="15.140625" style="1" bestFit="1" customWidth="1"/>
    <col min="778" max="778" width="16.5703125" style="1" bestFit="1" customWidth="1"/>
    <col min="779" max="1024" width="9.140625" style="1"/>
    <col min="1025" max="1025" width="0" style="1" hidden="1" customWidth="1"/>
    <col min="1026" max="1026" width="61.28515625" style="1" customWidth="1"/>
    <col min="1027" max="1027" width="18.140625" style="1" customWidth="1"/>
    <col min="1028" max="1028" width="21.140625" style="1" customWidth="1"/>
    <col min="1029" max="1031" width="15.42578125" style="1" customWidth="1"/>
    <col min="1032" max="1032" width="22.7109375" style="1" customWidth="1"/>
    <col min="1033" max="1033" width="15.140625" style="1" bestFit="1" customWidth="1"/>
    <col min="1034" max="1034" width="16.5703125" style="1" bestFit="1" customWidth="1"/>
    <col min="1035" max="1280" width="9.140625" style="1"/>
    <col min="1281" max="1281" width="0" style="1" hidden="1" customWidth="1"/>
    <col min="1282" max="1282" width="61.28515625" style="1" customWidth="1"/>
    <col min="1283" max="1283" width="18.140625" style="1" customWidth="1"/>
    <col min="1284" max="1284" width="21.140625" style="1" customWidth="1"/>
    <col min="1285" max="1287" width="15.42578125" style="1" customWidth="1"/>
    <col min="1288" max="1288" width="22.7109375" style="1" customWidth="1"/>
    <col min="1289" max="1289" width="15.140625" style="1" bestFit="1" customWidth="1"/>
    <col min="1290" max="1290" width="16.5703125" style="1" bestFit="1" customWidth="1"/>
    <col min="1291" max="1536" width="9.140625" style="1"/>
    <col min="1537" max="1537" width="0" style="1" hidden="1" customWidth="1"/>
    <col min="1538" max="1538" width="61.28515625" style="1" customWidth="1"/>
    <col min="1539" max="1539" width="18.140625" style="1" customWidth="1"/>
    <col min="1540" max="1540" width="21.140625" style="1" customWidth="1"/>
    <col min="1541" max="1543" width="15.42578125" style="1" customWidth="1"/>
    <col min="1544" max="1544" width="22.7109375" style="1" customWidth="1"/>
    <col min="1545" max="1545" width="15.140625" style="1" bestFit="1" customWidth="1"/>
    <col min="1546" max="1546" width="16.5703125" style="1" bestFit="1" customWidth="1"/>
    <col min="1547" max="1792" width="9.140625" style="1"/>
    <col min="1793" max="1793" width="0" style="1" hidden="1" customWidth="1"/>
    <col min="1794" max="1794" width="61.28515625" style="1" customWidth="1"/>
    <col min="1795" max="1795" width="18.140625" style="1" customWidth="1"/>
    <col min="1796" max="1796" width="21.140625" style="1" customWidth="1"/>
    <col min="1797" max="1799" width="15.42578125" style="1" customWidth="1"/>
    <col min="1800" max="1800" width="22.7109375" style="1" customWidth="1"/>
    <col min="1801" max="1801" width="15.140625" style="1" bestFit="1" customWidth="1"/>
    <col min="1802" max="1802" width="16.5703125" style="1" bestFit="1" customWidth="1"/>
    <col min="1803" max="2048" width="9.140625" style="1"/>
    <col min="2049" max="2049" width="0" style="1" hidden="1" customWidth="1"/>
    <col min="2050" max="2050" width="61.28515625" style="1" customWidth="1"/>
    <col min="2051" max="2051" width="18.140625" style="1" customWidth="1"/>
    <col min="2052" max="2052" width="21.140625" style="1" customWidth="1"/>
    <col min="2053" max="2055" width="15.42578125" style="1" customWidth="1"/>
    <col min="2056" max="2056" width="22.7109375" style="1" customWidth="1"/>
    <col min="2057" max="2057" width="15.140625" style="1" bestFit="1" customWidth="1"/>
    <col min="2058" max="2058" width="16.5703125" style="1" bestFit="1" customWidth="1"/>
    <col min="2059" max="2304" width="9.140625" style="1"/>
    <col min="2305" max="2305" width="0" style="1" hidden="1" customWidth="1"/>
    <col min="2306" max="2306" width="61.28515625" style="1" customWidth="1"/>
    <col min="2307" max="2307" width="18.140625" style="1" customWidth="1"/>
    <col min="2308" max="2308" width="21.140625" style="1" customWidth="1"/>
    <col min="2309" max="2311" width="15.42578125" style="1" customWidth="1"/>
    <col min="2312" max="2312" width="22.7109375" style="1" customWidth="1"/>
    <col min="2313" max="2313" width="15.140625" style="1" bestFit="1" customWidth="1"/>
    <col min="2314" max="2314" width="16.5703125" style="1" bestFit="1" customWidth="1"/>
    <col min="2315" max="2560" width="9.140625" style="1"/>
    <col min="2561" max="2561" width="0" style="1" hidden="1" customWidth="1"/>
    <col min="2562" max="2562" width="61.28515625" style="1" customWidth="1"/>
    <col min="2563" max="2563" width="18.140625" style="1" customWidth="1"/>
    <col min="2564" max="2564" width="21.140625" style="1" customWidth="1"/>
    <col min="2565" max="2567" width="15.42578125" style="1" customWidth="1"/>
    <col min="2568" max="2568" width="22.7109375" style="1" customWidth="1"/>
    <col min="2569" max="2569" width="15.140625" style="1" bestFit="1" customWidth="1"/>
    <col min="2570" max="2570" width="16.5703125" style="1" bestFit="1" customWidth="1"/>
    <col min="2571" max="2816" width="9.140625" style="1"/>
    <col min="2817" max="2817" width="0" style="1" hidden="1" customWidth="1"/>
    <col min="2818" max="2818" width="61.28515625" style="1" customWidth="1"/>
    <col min="2819" max="2819" width="18.140625" style="1" customWidth="1"/>
    <col min="2820" max="2820" width="21.140625" style="1" customWidth="1"/>
    <col min="2821" max="2823" width="15.42578125" style="1" customWidth="1"/>
    <col min="2824" max="2824" width="22.7109375" style="1" customWidth="1"/>
    <col min="2825" max="2825" width="15.140625" style="1" bestFit="1" customWidth="1"/>
    <col min="2826" max="2826" width="16.5703125" style="1" bestFit="1" customWidth="1"/>
    <col min="2827" max="3072" width="9.140625" style="1"/>
    <col min="3073" max="3073" width="0" style="1" hidden="1" customWidth="1"/>
    <col min="3074" max="3074" width="61.28515625" style="1" customWidth="1"/>
    <col min="3075" max="3075" width="18.140625" style="1" customWidth="1"/>
    <col min="3076" max="3076" width="21.140625" style="1" customWidth="1"/>
    <col min="3077" max="3079" width="15.42578125" style="1" customWidth="1"/>
    <col min="3080" max="3080" width="22.7109375" style="1" customWidth="1"/>
    <col min="3081" max="3081" width="15.140625" style="1" bestFit="1" customWidth="1"/>
    <col min="3082" max="3082" width="16.5703125" style="1" bestFit="1" customWidth="1"/>
    <col min="3083" max="3328" width="9.140625" style="1"/>
    <col min="3329" max="3329" width="0" style="1" hidden="1" customWidth="1"/>
    <col min="3330" max="3330" width="61.28515625" style="1" customWidth="1"/>
    <col min="3331" max="3331" width="18.140625" style="1" customWidth="1"/>
    <col min="3332" max="3332" width="21.140625" style="1" customWidth="1"/>
    <col min="3333" max="3335" width="15.42578125" style="1" customWidth="1"/>
    <col min="3336" max="3336" width="22.7109375" style="1" customWidth="1"/>
    <col min="3337" max="3337" width="15.140625" style="1" bestFit="1" customWidth="1"/>
    <col min="3338" max="3338" width="16.5703125" style="1" bestFit="1" customWidth="1"/>
    <col min="3339" max="3584" width="9.140625" style="1"/>
    <col min="3585" max="3585" width="0" style="1" hidden="1" customWidth="1"/>
    <col min="3586" max="3586" width="61.28515625" style="1" customWidth="1"/>
    <col min="3587" max="3587" width="18.140625" style="1" customWidth="1"/>
    <col min="3588" max="3588" width="21.140625" style="1" customWidth="1"/>
    <col min="3589" max="3591" width="15.42578125" style="1" customWidth="1"/>
    <col min="3592" max="3592" width="22.7109375" style="1" customWidth="1"/>
    <col min="3593" max="3593" width="15.140625" style="1" bestFit="1" customWidth="1"/>
    <col min="3594" max="3594" width="16.5703125" style="1" bestFit="1" customWidth="1"/>
    <col min="3595" max="3840" width="9.140625" style="1"/>
    <col min="3841" max="3841" width="0" style="1" hidden="1" customWidth="1"/>
    <col min="3842" max="3842" width="61.28515625" style="1" customWidth="1"/>
    <col min="3843" max="3843" width="18.140625" style="1" customWidth="1"/>
    <col min="3844" max="3844" width="21.140625" style="1" customWidth="1"/>
    <col min="3845" max="3847" width="15.42578125" style="1" customWidth="1"/>
    <col min="3848" max="3848" width="22.7109375" style="1" customWidth="1"/>
    <col min="3849" max="3849" width="15.140625" style="1" bestFit="1" customWidth="1"/>
    <col min="3850" max="3850" width="16.5703125" style="1" bestFit="1" customWidth="1"/>
    <col min="3851" max="4096" width="9.140625" style="1"/>
    <col min="4097" max="4097" width="0" style="1" hidden="1" customWidth="1"/>
    <col min="4098" max="4098" width="61.28515625" style="1" customWidth="1"/>
    <col min="4099" max="4099" width="18.140625" style="1" customWidth="1"/>
    <col min="4100" max="4100" width="21.140625" style="1" customWidth="1"/>
    <col min="4101" max="4103" width="15.42578125" style="1" customWidth="1"/>
    <col min="4104" max="4104" width="22.7109375" style="1" customWidth="1"/>
    <col min="4105" max="4105" width="15.140625" style="1" bestFit="1" customWidth="1"/>
    <col min="4106" max="4106" width="16.5703125" style="1" bestFit="1" customWidth="1"/>
    <col min="4107" max="4352" width="9.140625" style="1"/>
    <col min="4353" max="4353" width="0" style="1" hidden="1" customWidth="1"/>
    <col min="4354" max="4354" width="61.28515625" style="1" customWidth="1"/>
    <col min="4355" max="4355" width="18.140625" style="1" customWidth="1"/>
    <col min="4356" max="4356" width="21.140625" style="1" customWidth="1"/>
    <col min="4357" max="4359" width="15.42578125" style="1" customWidth="1"/>
    <col min="4360" max="4360" width="22.7109375" style="1" customWidth="1"/>
    <col min="4361" max="4361" width="15.140625" style="1" bestFit="1" customWidth="1"/>
    <col min="4362" max="4362" width="16.5703125" style="1" bestFit="1" customWidth="1"/>
    <col min="4363" max="4608" width="9.140625" style="1"/>
    <col min="4609" max="4609" width="0" style="1" hidden="1" customWidth="1"/>
    <col min="4610" max="4610" width="61.28515625" style="1" customWidth="1"/>
    <col min="4611" max="4611" width="18.140625" style="1" customWidth="1"/>
    <col min="4612" max="4612" width="21.140625" style="1" customWidth="1"/>
    <col min="4613" max="4615" width="15.42578125" style="1" customWidth="1"/>
    <col min="4616" max="4616" width="22.7109375" style="1" customWidth="1"/>
    <col min="4617" max="4617" width="15.140625" style="1" bestFit="1" customWidth="1"/>
    <col min="4618" max="4618" width="16.5703125" style="1" bestFit="1" customWidth="1"/>
    <col min="4619" max="4864" width="9.140625" style="1"/>
    <col min="4865" max="4865" width="0" style="1" hidden="1" customWidth="1"/>
    <col min="4866" max="4866" width="61.28515625" style="1" customWidth="1"/>
    <col min="4867" max="4867" width="18.140625" style="1" customWidth="1"/>
    <col min="4868" max="4868" width="21.140625" style="1" customWidth="1"/>
    <col min="4869" max="4871" width="15.42578125" style="1" customWidth="1"/>
    <col min="4872" max="4872" width="22.7109375" style="1" customWidth="1"/>
    <col min="4873" max="4873" width="15.140625" style="1" bestFit="1" customWidth="1"/>
    <col min="4874" max="4874" width="16.5703125" style="1" bestFit="1" customWidth="1"/>
    <col min="4875" max="5120" width="9.140625" style="1"/>
    <col min="5121" max="5121" width="0" style="1" hidden="1" customWidth="1"/>
    <col min="5122" max="5122" width="61.28515625" style="1" customWidth="1"/>
    <col min="5123" max="5123" width="18.140625" style="1" customWidth="1"/>
    <col min="5124" max="5124" width="21.140625" style="1" customWidth="1"/>
    <col min="5125" max="5127" width="15.42578125" style="1" customWidth="1"/>
    <col min="5128" max="5128" width="22.7109375" style="1" customWidth="1"/>
    <col min="5129" max="5129" width="15.140625" style="1" bestFit="1" customWidth="1"/>
    <col min="5130" max="5130" width="16.5703125" style="1" bestFit="1" customWidth="1"/>
    <col min="5131" max="5376" width="9.140625" style="1"/>
    <col min="5377" max="5377" width="0" style="1" hidden="1" customWidth="1"/>
    <col min="5378" max="5378" width="61.28515625" style="1" customWidth="1"/>
    <col min="5379" max="5379" width="18.140625" style="1" customWidth="1"/>
    <col min="5380" max="5380" width="21.140625" style="1" customWidth="1"/>
    <col min="5381" max="5383" width="15.42578125" style="1" customWidth="1"/>
    <col min="5384" max="5384" width="22.7109375" style="1" customWidth="1"/>
    <col min="5385" max="5385" width="15.140625" style="1" bestFit="1" customWidth="1"/>
    <col min="5386" max="5386" width="16.5703125" style="1" bestFit="1" customWidth="1"/>
    <col min="5387" max="5632" width="9.140625" style="1"/>
    <col min="5633" max="5633" width="0" style="1" hidden="1" customWidth="1"/>
    <col min="5634" max="5634" width="61.28515625" style="1" customWidth="1"/>
    <col min="5635" max="5635" width="18.140625" style="1" customWidth="1"/>
    <col min="5636" max="5636" width="21.140625" style="1" customWidth="1"/>
    <col min="5637" max="5639" width="15.42578125" style="1" customWidth="1"/>
    <col min="5640" max="5640" width="22.7109375" style="1" customWidth="1"/>
    <col min="5641" max="5641" width="15.140625" style="1" bestFit="1" customWidth="1"/>
    <col min="5642" max="5642" width="16.5703125" style="1" bestFit="1" customWidth="1"/>
    <col min="5643" max="5888" width="9.140625" style="1"/>
    <col min="5889" max="5889" width="0" style="1" hidden="1" customWidth="1"/>
    <col min="5890" max="5890" width="61.28515625" style="1" customWidth="1"/>
    <col min="5891" max="5891" width="18.140625" style="1" customWidth="1"/>
    <col min="5892" max="5892" width="21.140625" style="1" customWidth="1"/>
    <col min="5893" max="5895" width="15.42578125" style="1" customWidth="1"/>
    <col min="5896" max="5896" width="22.7109375" style="1" customWidth="1"/>
    <col min="5897" max="5897" width="15.140625" style="1" bestFit="1" customWidth="1"/>
    <col min="5898" max="5898" width="16.5703125" style="1" bestFit="1" customWidth="1"/>
    <col min="5899" max="6144" width="9.140625" style="1"/>
    <col min="6145" max="6145" width="0" style="1" hidden="1" customWidth="1"/>
    <col min="6146" max="6146" width="61.28515625" style="1" customWidth="1"/>
    <col min="6147" max="6147" width="18.140625" style="1" customWidth="1"/>
    <col min="6148" max="6148" width="21.140625" style="1" customWidth="1"/>
    <col min="6149" max="6151" width="15.42578125" style="1" customWidth="1"/>
    <col min="6152" max="6152" width="22.7109375" style="1" customWidth="1"/>
    <col min="6153" max="6153" width="15.140625" style="1" bestFit="1" customWidth="1"/>
    <col min="6154" max="6154" width="16.5703125" style="1" bestFit="1" customWidth="1"/>
    <col min="6155" max="6400" width="9.140625" style="1"/>
    <col min="6401" max="6401" width="0" style="1" hidden="1" customWidth="1"/>
    <col min="6402" max="6402" width="61.28515625" style="1" customWidth="1"/>
    <col min="6403" max="6403" width="18.140625" style="1" customWidth="1"/>
    <col min="6404" max="6404" width="21.140625" style="1" customWidth="1"/>
    <col min="6405" max="6407" width="15.42578125" style="1" customWidth="1"/>
    <col min="6408" max="6408" width="22.7109375" style="1" customWidth="1"/>
    <col min="6409" max="6409" width="15.140625" style="1" bestFit="1" customWidth="1"/>
    <col min="6410" max="6410" width="16.5703125" style="1" bestFit="1" customWidth="1"/>
    <col min="6411" max="6656" width="9.140625" style="1"/>
    <col min="6657" max="6657" width="0" style="1" hidden="1" customWidth="1"/>
    <col min="6658" max="6658" width="61.28515625" style="1" customWidth="1"/>
    <col min="6659" max="6659" width="18.140625" style="1" customWidth="1"/>
    <col min="6660" max="6660" width="21.140625" style="1" customWidth="1"/>
    <col min="6661" max="6663" width="15.42578125" style="1" customWidth="1"/>
    <col min="6664" max="6664" width="22.7109375" style="1" customWidth="1"/>
    <col min="6665" max="6665" width="15.140625" style="1" bestFit="1" customWidth="1"/>
    <col min="6666" max="6666" width="16.5703125" style="1" bestFit="1" customWidth="1"/>
    <col min="6667" max="6912" width="9.140625" style="1"/>
    <col min="6913" max="6913" width="0" style="1" hidden="1" customWidth="1"/>
    <col min="6914" max="6914" width="61.28515625" style="1" customWidth="1"/>
    <col min="6915" max="6915" width="18.140625" style="1" customWidth="1"/>
    <col min="6916" max="6916" width="21.140625" style="1" customWidth="1"/>
    <col min="6917" max="6919" width="15.42578125" style="1" customWidth="1"/>
    <col min="6920" max="6920" width="22.7109375" style="1" customWidth="1"/>
    <col min="6921" max="6921" width="15.140625" style="1" bestFit="1" customWidth="1"/>
    <col min="6922" max="6922" width="16.5703125" style="1" bestFit="1" customWidth="1"/>
    <col min="6923" max="7168" width="9.140625" style="1"/>
    <col min="7169" max="7169" width="0" style="1" hidden="1" customWidth="1"/>
    <col min="7170" max="7170" width="61.28515625" style="1" customWidth="1"/>
    <col min="7171" max="7171" width="18.140625" style="1" customWidth="1"/>
    <col min="7172" max="7172" width="21.140625" style="1" customWidth="1"/>
    <col min="7173" max="7175" width="15.42578125" style="1" customWidth="1"/>
    <col min="7176" max="7176" width="22.7109375" style="1" customWidth="1"/>
    <col min="7177" max="7177" width="15.140625" style="1" bestFit="1" customWidth="1"/>
    <col min="7178" max="7178" width="16.5703125" style="1" bestFit="1" customWidth="1"/>
    <col min="7179" max="7424" width="9.140625" style="1"/>
    <col min="7425" max="7425" width="0" style="1" hidden="1" customWidth="1"/>
    <col min="7426" max="7426" width="61.28515625" style="1" customWidth="1"/>
    <col min="7427" max="7427" width="18.140625" style="1" customWidth="1"/>
    <col min="7428" max="7428" width="21.140625" style="1" customWidth="1"/>
    <col min="7429" max="7431" width="15.42578125" style="1" customWidth="1"/>
    <col min="7432" max="7432" width="22.7109375" style="1" customWidth="1"/>
    <col min="7433" max="7433" width="15.140625" style="1" bestFit="1" customWidth="1"/>
    <col min="7434" max="7434" width="16.5703125" style="1" bestFit="1" customWidth="1"/>
    <col min="7435" max="7680" width="9.140625" style="1"/>
    <col min="7681" max="7681" width="0" style="1" hidden="1" customWidth="1"/>
    <col min="7682" max="7682" width="61.28515625" style="1" customWidth="1"/>
    <col min="7683" max="7683" width="18.140625" style="1" customWidth="1"/>
    <col min="7684" max="7684" width="21.140625" style="1" customWidth="1"/>
    <col min="7685" max="7687" width="15.42578125" style="1" customWidth="1"/>
    <col min="7688" max="7688" width="22.7109375" style="1" customWidth="1"/>
    <col min="7689" max="7689" width="15.140625" style="1" bestFit="1" customWidth="1"/>
    <col min="7690" max="7690" width="16.5703125" style="1" bestFit="1" customWidth="1"/>
    <col min="7691" max="7936" width="9.140625" style="1"/>
    <col min="7937" max="7937" width="0" style="1" hidden="1" customWidth="1"/>
    <col min="7938" max="7938" width="61.28515625" style="1" customWidth="1"/>
    <col min="7939" max="7939" width="18.140625" style="1" customWidth="1"/>
    <col min="7940" max="7940" width="21.140625" style="1" customWidth="1"/>
    <col min="7941" max="7943" width="15.42578125" style="1" customWidth="1"/>
    <col min="7944" max="7944" width="22.7109375" style="1" customWidth="1"/>
    <col min="7945" max="7945" width="15.140625" style="1" bestFit="1" customWidth="1"/>
    <col min="7946" max="7946" width="16.5703125" style="1" bestFit="1" customWidth="1"/>
    <col min="7947" max="8192" width="9.140625" style="1"/>
    <col min="8193" max="8193" width="0" style="1" hidden="1" customWidth="1"/>
    <col min="8194" max="8194" width="61.28515625" style="1" customWidth="1"/>
    <col min="8195" max="8195" width="18.140625" style="1" customWidth="1"/>
    <col min="8196" max="8196" width="21.140625" style="1" customWidth="1"/>
    <col min="8197" max="8199" width="15.42578125" style="1" customWidth="1"/>
    <col min="8200" max="8200" width="22.7109375" style="1" customWidth="1"/>
    <col min="8201" max="8201" width="15.140625" style="1" bestFit="1" customWidth="1"/>
    <col min="8202" max="8202" width="16.5703125" style="1" bestFit="1" customWidth="1"/>
    <col min="8203" max="8448" width="9.140625" style="1"/>
    <col min="8449" max="8449" width="0" style="1" hidden="1" customWidth="1"/>
    <col min="8450" max="8450" width="61.28515625" style="1" customWidth="1"/>
    <col min="8451" max="8451" width="18.140625" style="1" customWidth="1"/>
    <col min="8452" max="8452" width="21.140625" style="1" customWidth="1"/>
    <col min="8453" max="8455" width="15.42578125" style="1" customWidth="1"/>
    <col min="8456" max="8456" width="22.7109375" style="1" customWidth="1"/>
    <col min="8457" max="8457" width="15.140625" style="1" bestFit="1" customWidth="1"/>
    <col min="8458" max="8458" width="16.5703125" style="1" bestFit="1" customWidth="1"/>
    <col min="8459" max="8704" width="9.140625" style="1"/>
    <col min="8705" max="8705" width="0" style="1" hidden="1" customWidth="1"/>
    <col min="8706" max="8706" width="61.28515625" style="1" customWidth="1"/>
    <col min="8707" max="8707" width="18.140625" style="1" customWidth="1"/>
    <col min="8708" max="8708" width="21.140625" style="1" customWidth="1"/>
    <col min="8709" max="8711" width="15.42578125" style="1" customWidth="1"/>
    <col min="8712" max="8712" width="22.7109375" style="1" customWidth="1"/>
    <col min="8713" max="8713" width="15.140625" style="1" bestFit="1" customWidth="1"/>
    <col min="8714" max="8714" width="16.5703125" style="1" bestFit="1" customWidth="1"/>
    <col min="8715" max="8960" width="9.140625" style="1"/>
    <col min="8961" max="8961" width="0" style="1" hidden="1" customWidth="1"/>
    <col min="8962" max="8962" width="61.28515625" style="1" customWidth="1"/>
    <col min="8963" max="8963" width="18.140625" style="1" customWidth="1"/>
    <col min="8964" max="8964" width="21.140625" style="1" customWidth="1"/>
    <col min="8965" max="8967" width="15.42578125" style="1" customWidth="1"/>
    <col min="8968" max="8968" width="22.7109375" style="1" customWidth="1"/>
    <col min="8969" max="8969" width="15.140625" style="1" bestFit="1" customWidth="1"/>
    <col min="8970" max="8970" width="16.5703125" style="1" bestFit="1" customWidth="1"/>
    <col min="8971" max="9216" width="9.140625" style="1"/>
    <col min="9217" max="9217" width="0" style="1" hidden="1" customWidth="1"/>
    <col min="9218" max="9218" width="61.28515625" style="1" customWidth="1"/>
    <col min="9219" max="9219" width="18.140625" style="1" customWidth="1"/>
    <col min="9220" max="9220" width="21.140625" style="1" customWidth="1"/>
    <col min="9221" max="9223" width="15.42578125" style="1" customWidth="1"/>
    <col min="9224" max="9224" width="22.7109375" style="1" customWidth="1"/>
    <col min="9225" max="9225" width="15.140625" style="1" bestFit="1" customWidth="1"/>
    <col min="9226" max="9226" width="16.5703125" style="1" bestFit="1" customWidth="1"/>
    <col min="9227" max="9472" width="9.140625" style="1"/>
    <col min="9473" max="9473" width="0" style="1" hidden="1" customWidth="1"/>
    <col min="9474" max="9474" width="61.28515625" style="1" customWidth="1"/>
    <col min="9475" max="9475" width="18.140625" style="1" customWidth="1"/>
    <col min="9476" max="9476" width="21.140625" style="1" customWidth="1"/>
    <col min="9477" max="9479" width="15.42578125" style="1" customWidth="1"/>
    <col min="9480" max="9480" width="22.7109375" style="1" customWidth="1"/>
    <col min="9481" max="9481" width="15.140625" style="1" bestFit="1" customWidth="1"/>
    <col min="9482" max="9482" width="16.5703125" style="1" bestFit="1" customWidth="1"/>
    <col min="9483" max="9728" width="9.140625" style="1"/>
    <col min="9729" max="9729" width="0" style="1" hidden="1" customWidth="1"/>
    <col min="9730" max="9730" width="61.28515625" style="1" customWidth="1"/>
    <col min="9731" max="9731" width="18.140625" style="1" customWidth="1"/>
    <col min="9732" max="9732" width="21.140625" style="1" customWidth="1"/>
    <col min="9733" max="9735" width="15.42578125" style="1" customWidth="1"/>
    <col min="9736" max="9736" width="22.7109375" style="1" customWidth="1"/>
    <col min="9737" max="9737" width="15.140625" style="1" bestFit="1" customWidth="1"/>
    <col min="9738" max="9738" width="16.5703125" style="1" bestFit="1" customWidth="1"/>
    <col min="9739" max="9984" width="9.140625" style="1"/>
    <col min="9985" max="9985" width="0" style="1" hidden="1" customWidth="1"/>
    <col min="9986" max="9986" width="61.28515625" style="1" customWidth="1"/>
    <col min="9987" max="9987" width="18.140625" style="1" customWidth="1"/>
    <col min="9988" max="9988" width="21.140625" style="1" customWidth="1"/>
    <col min="9989" max="9991" width="15.42578125" style="1" customWidth="1"/>
    <col min="9992" max="9992" width="22.7109375" style="1" customWidth="1"/>
    <col min="9993" max="9993" width="15.140625" style="1" bestFit="1" customWidth="1"/>
    <col min="9994" max="9994" width="16.5703125" style="1" bestFit="1" customWidth="1"/>
    <col min="9995" max="10240" width="9.140625" style="1"/>
    <col min="10241" max="10241" width="0" style="1" hidden="1" customWidth="1"/>
    <col min="10242" max="10242" width="61.28515625" style="1" customWidth="1"/>
    <col min="10243" max="10243" width="18.140625" style="1" customWidth="1"/>
    <col min="10244" max="10244" width="21.140625" style="1" customWidth="1"/>
    <col min="10245" max="10247" width="15.42578125" style="1" customWidth="1"/>
    <col min="10248" max="10248" width="22.7109375" style="1" customWidth="1"/>
    <col min="10249" max="10249" width="15.140625" style="1" bestFit="1" customWidth="1"/>
    <col min="10250" max="10250" width="16.5703125" style="1" bestFit="1" customWidth="1"/>
    <col min="10251" max="10496" width="9.140625" style="1"/>
    <col min="10497" max="10497" width="0" style="1" hidden="1" customWidth="1"/>
    <col min="10498" max="10498" width="61.28515625" style="1" customWidth="1"/>
    <col min="10499" max="10499" width="18.140625" style="1" customWidth="1"/>
    <col min="10500" max="10500" width="21.140625" style="1" customWidth="1"/>
    <col min="10501" max="10503" width="15.42578125" style="1" customWidth="1"/>
    <col min="10504" max="10504" width="22.7109375" style="1" customWidth="1"/>
    <col min="10505" max="10505" width="15.140625" style="1" bestFit="1" customWidth="1"/>
    <col min="10506" max="10506" width="16.5703125" style="1" bestFit="1" customWidth="1"/>
    <col min="10507" max="10752" width="9.140625" style="1"/>
    <col min="10753" max="10753" width="0" style="1" hidden="1" customWidth="1"/>
    <col min="10754" max="10754" width="61.28515625" style="1" customWidth="1"/>
    <col min="10755" max="10755" width="18.140625" style="1" customWidth="1"/>
    <col min="10756" max="10756" width="21.140625" style="1" customWidth="1"/>
    <col min="10757" max="10759" width="15.42578125" style="1" customWidth="1"/>
    <col min="10760" max="10760" width="22.7109375" style="1" customWidth="1"/>
    <col min="10761" max="10761" width="15.140625" style="1" bestFit="1" customWidth="1"/>
    <col min="10762" max="10762" width="16.5703125" style="1" bestFit="1" customWidth="1"/>
    <col min="10763" max="11008" width="9.140625" style="1"/>
    <col min="11009" max="11009" width="0" style="1" hidden="1" customWidth="1"/>
    <col min="11010" max="11010" width="61.28515625" style="1" customWidth="1"/>
    <col min="11011" max="11011" width="18.140625" style="1" customWidth="1"/>
    <col min="11012" max="11012" width="21.140625" style="1" customWidth="1"/>
    <col min="11013" max="11015" width="15.42578125" style="1" customWidth="1"/>
    <col min="11016" max="11016" width="22.7109375" style="1" customWidth="1"/>
    <col min="11017" max="11017" width="15.140625" style="1" bestFit="1" customWidth="1"/>
    <col min="11018" max="11018" width="16.5703125" style="1" bestFit="1" customWidth="1"/>
    <col min="11019" max="11264" width="9.140625" style="1"/>
    <col min="11265" max="11265" width="0" style="1" hidden="1" customWidth="1"/>
    <col min="11266" max="11266" width="61.28515625" style="1" customWidth="1"/>
    <col min="11267" max="11267" width="18.140625" style="1" customWidth="1"/>
    <col min="11268" max="11268" width="21.140625" style="1" customWidth="1"/>
    <col min="11269" max="11271" width="15.42578125" style="1" customWidth="1"/>
    <col min="11272" max="11272" width="22.7109375" style="1" customWidth="1"/>
    <col min="11273" max="11273" width="15.140625" style="1" bestFit="1" customWidth="1"/>
    <col min="11274" max="11274" width="16.5703125" style="1" bestFit="1" customWidth="1"/>
    <col min="11275" max="11520" width="9.140625" style="1"/>
    <col min="11521" max="11521" width="0" style="1" hidden="1" customWidth="1"/>
    <col min="11522" max="11522" width="61.28515625" style="1" customWidth="1"/>
    <col min="11523" max="11523" width="18.140625" style="1" customWidth="1"/>
    <col min="11524" max="11524" width="21.140625" style="1" customWidth="1"/>
    <col min="11525" max="11527" width="15.42578125" style="1" customWidth="1"/>
    <col min="11528" max="11528" width="22.7109375" style="1" customWidth="1"/>
    <col min="11529" max="11529" width="15.140625" style="1" bestFit="1" customWidth="1"/>
    <col min="11530" max="11530" width="16.5703125" style="1" bestFit="1" customWidth="1"/>
    <col min="11531" max="11776" width="9.140625" style="1"/>
    <col min="11777" max="11777" width="0" style="1" hidden="1" customWidth="1"/>
    <col min="11778" max="11778" width="61.28515625" style="1" customWidth="1"/>
    <col min="11779" max="11779" width="18.140625" style="1" customWidth="1"/>
    <col min="11780" max="11780" width="21.140625" style="1" customWidth="1"/>
    <col min="11781" max="11783" width="15.42578125" style="1" customWidth="1"/>
    <col min="11784" max="11784" width="22.7109375" style="1" customWidth="1"/>
    <col min="11785" max="11785" width="15.140625" style="1" bestFit="1" customWidth="1"/>
    <col min="11786" max="11786" width="16.5703125" style="1" bestFit="1" customWidth="1"/>
    <col min="11787" max="12032" width="9.140625" style="1"/>
    <col min="12033" max="12033" width="0" style="1" hidden="1" customWidth="1"/>
    <col min="12034" max="12034" width="61.28515625" style="1" customWidth="1"/>
    <col min="12035" max="12035" width="18.140625" style="1" customWidth="1"/>
    <col min="12036" max="12036" width="21.140625" style="1" customWidth="1"/>
    <col min="12037" max="12039" width="15.42578125" style="1" customWidth="1"/>
    <col min="12040" max="12040" width="22.7109375" style="1" customWidth="1"/>
    <col min="12041" max="12041" width="15.140625" style="1" bestFit="1" customWidth="1"/>
    <col min="12042" max="12042" width="16.5703125" style="1" bestFit="1" customWidth="1"/>
    <col min="12043" max="12288" width="9.140625" style="1"/>
    <col min="12289" max="12289" width="0" style="1" hidden="1" customWidth="1"/>
    <col min="12290" max="12290" width="61.28515625" style="1" customWidth="1"/>
    <col min="12291" max="12291" width="18.140625" style="1" customWidth="1"/>
    <col min="12292" max="12292" width="21.140625" style="1" customWidth="1"/>
    <col min="12293" max="12295" width="15.42578125" style="1" customWidth="1"/>
    <col min="12296" max="12296" width="22.7109375" style="1" customWidth="1"/>
    <col min="12297" max="12297" width="15.140625" style="1" bestFit="1" customWidth="1"/>
    <col min="12298" max="12298" width="16.5703125" style="1" bestFit="1" customWidth="1"/>
    <col min="12299" max="12544" width="9.140625" style="1"/>
    <col min="12545" max="12545" width="0" style="1" hidden="1" customWidth="1"/>
    <col min="12546" max="12546" width="61.28515625" style="1" customWidth="1"/>
    <col min="12547" max="12547" width="18.140625" style="1" customWidth="1"/>
    <col min="12548" max="12548" width="21.140625" style="1" customWidth="1"/>
    <col min="12549" max="12551" width="15.42578125" style="1" customWidth="1"/>
    <col min="12552" max="12552" width="22.7109375" style="1" customWidth="1"/>
    <col min="12553" max="12553" width="15.140625" style="1" bestFit="1" customWidth="1"/>
    <col min="12554" max="12554" width="16.5703125" style="1" bestFit="1" customWidth="1"/>
    <col min="12555" max="12800" width="9.140625" style="1"/>
    <col min="12801" max="12801" width="0" style="1" hidden="1" customWidth="1"/>
    <col min="12802" max="12802" width="61.28515625" style="1" customWidth="1"/>
    <col min="12803" max="12803" width="18.140625" style="1" customWidth="1"/>
    <col min="12804" max="12804" width="21.140625" style="1" customWidth="1"/>
    <col min="12805" max="12807" width="15.42578125" style="1" customWidth="1"/>
    <col min="12808" max="12808" width="22.7109375" style="1" customWidth="1"/>
    <col min="12809" max="12809" width="15.140625" style="1" bestFit="1" customWidth="1"/>
    <col min="12810" max="12810" width="16.5703125" style="1" bestFit="1" customWidth="1"/>
    <col min="12811" max="13056" width="9.140625" style="1"/>
    <col min="13057" max="13057" width="0" style="1" hidden="1" customWidth="1"/>
    <col min="13058" max="13058" width="61.28515625" style="1" customWidth="1"/>
    <col min="13059" max="13059" width="18.140625" style="1" customWidth="1"/>
    <col min="13060" max="13060" width="21.140625" style="1" customWidth="1"/>
    <col min="13061" max="13063" width="15.42578125" style="1" customWidth="1"/>
    <col min="13064" max="13064" width="22.7109375" style="1" customWidth="1"/>
    <col min="13065" max="13065" width="15.140625" style="1" bestFit="1" customWidth="1"/>
    <col min="13066" max="13066" width="16.5703125" style="1" bestFit="1" customWidth="1"/>
    <col min="13067" max="13312" width="9.140625" style="1"/>
    <col min="13313" max="13313" width="0" style="1" hidden="1" customWidth="1"/>
    <col min="13314" max="13314" width="61.28515625" style="1" customWidth="1"/>
    <col min="13315" max="13315" width="18.140625" style="1" customWidth="1"/>
    <col min="13316" max="13316" width="21.140625" style="1" customWidth="1"/>
    <col min="13317" max="13319" width="15.42578125" style="1" customWidth="1"/>
    <col min="13320" max="13320" width="22.7109375" style="1" customWidth="1"/>
    <col min="13321" max="13321" width="15.140625" style="1" bestFit="1" customWidth="1"/>
    <col min="13322" max="13322" width="16.5703125" style="1" bestFit="1" customWidth="1"/>
    <col min="13323" max="13568" width="9.140625" style="1"/>
    <col min="13569" max="13569" width="0" style="1" hidden="1" customWidth="1"/>
    <col min="13570" max="13570" width="61.28515625" style="1" customWidth="1"/>
    <col min="13571" max="13571" width="18.140625" style="1" customWidth="1"/>
    <col min="13572" max="13572" width="21.140625" style="1" customWidth="1"/>
    <col min="13573" max="13575" width="15.42578125" style="1" customWidth="1"/>
    <col min="13576" max="13576" width="22.7109375" style="1" customWidth="1"/>
    <col min="13577" max="13577" width="15.140625" style="1" bestFit="1" customWidth="1"/>
    <col min="13578" max="13578" width="16.5703125" style="1" bestFit="1" customWidth="1"/>
    <col min="13579" max="13824" width="9.140625" style="1"/>
    <col min="13825" max="13825" width="0" style="1" hidden="1" customWidth="1"/>
    <col min="13826" max="13826" width="61.28515625" style="1" customWidth="1"/>
    <col min="13827" max="13827" width="18.140625" style="1" customWidth="1"/>
    <col min="13828" max="13828" width="21.140625" style="1" customWidth="1"/>
    <col min="13829" max="13831" width="15.42578125" style="1" customWidth="1"/>
    <col min="13832" max="13832" width="22.7109375" style="1" customWidth="1"/>
    <col min="13833" max="13833" width="15.140625" style="1" bestFit="1" customWidth="1"/>
    <col min="13834" max="13834" width="16.5703125" style="1" bestFit="1" customWidth="1"/>
    <col min="13835" max="14080" width="9.140625" style="1"/>
    <col min="14081" max="14081" width="0" style="1" hidden="1" customWidth="1"/>
    <col min="14082" max="14082" width="61.28515625" style="1" customWidth="1"/>
    <col min="14083" max="14083" width="18.140625" style="1" customWidth="1"/>
    <col min="14084" max="14084" width="21.140625" style="1" customWidth="1"/>
    <col min="14085" max="14087" width="15.42578125" style="1" customWidth="1"/>
    <col min="14088" max="14088" width="22.7109375" style="1" customWidth="1"/>
    <col min="14089" max="14089" width="15.140625" style="1" bestFit="1" customWidth="1"/>
    <col min="14090" max="14090" width="16.5703125" style="1" bestFit="1" customWidth="1"/>
    <col min="14091" max="14336" width="9.140625" style="1"/>
    <col min="14337" max="14337" width="0" style="1" hidden="1" customWidth="1"/>
    <col min="14338" max="14338" width="61.28515625" style="1" customWidth="1"/>
    <col min="14339" max="14339" width="18.140625" style="1" customWidth="1"/>
    <col min="14340" max="14340" width="21.140625" style="1" customWidth="1"/>
    <col min="14341" max="14343" width="15.42578125" style="1" customWidth="1"/>
    <col min="14344" max="14344" width="22.7109375" style="1" customWidth="1"/>
    <col min="14345" max="14345" width="15.140625" style="1" bestFit="1" customWidth="1"/>
    <col min="14346" max="14346" width="16.5703125" style="1" bestFit="1" customWidth="1"/>
    <col min="14347" max="14592" width="9.140625" style="1"/>
    <col min="14593" max="14593" width="0" style="1" hidden="1" customWidth="1"/>
    <col min="14594" max="14594" width="61.28515625" style="1" customWidth="1"/>
    <col min="14595" max="14595" width="18.140625" style="1" customWidth="1"/>
    <col min="14596" max="14596" width="21.140625" style="1" customWidth="1"/>
    <col min="14597" max="14599" width="15.42578125" style="1" customWidth="1"/>
    <col min="14600" max="14600" width="22.7109375" style="1" customWidth="1"/>
    <col min="14601" max="14601" width="15.140625" style="1" bestFit="1" customWidth="1"/>
    <col min="14602" max="14602" width="16.5703125" style="1" bestFit="1" customWidth="1"/>
    <col min="14603" max="14848" width="9.140625" style="1"/>
    <col min="14849" max="14849" width="0" style="1" hidden="1" customWidth="1"/>
    <col min="14850" max="14850" width="61.28515625" style="1" customWidth="1"/>
    <col min="14851" max="14851" width="18.140625" style="1" customWidth="1"/>
    <col min="14852" max="14852" width="21.140625" style="1" customWidth="1"/>
    <col min="14853" max="14855" width="15.42578125" style="1" customWidth="1"/>
    <col min="14856" max="14856" width="22.7109375" style="1" customWidth="1"/>
    <col min="14857" max="14857" width="15.140625" style="1" bestFit="1" customWidth="1"/>
    <col min="14858" max="14858" width="16.5703125" style="1" bestFit="1" customWidth="1"/>
    <col min="14859" max="15104" width="9.140625" style="1"/>
    <col min="15105" max="15105" width="0" style="1" hidden="1" customWidth="1"/>
    <col min="15106" max="15106" width="61.28515625" style="1" customWidth="1"/>
    <col min="15107" max="15107" width="18.140625" style="1" customWidth="1"/>
    <col min="15108" max="15108" width="21.140625" style="1" customWidth="1"/>
    <col min="15109" max="15111" width="15.42578125" style="1" customWidth="1"/>
    <col min="15112" max="15112" width="22.7109375" style="1" customWidth="1"/>
    <col min="15113" max="15113" width="15.140625" style="1" bestFit="1" customWidth="1"/>
    <col min="15114" max="15114" width="16.5703125" style="1" bestFit="1" customWidth="1"/>
    <col min="15115" max="15360" width="9.140625" style="1"/>
    <col min="15361" max="15361" width="0" style="1" hidden="1" customWidth="1"/>
    <col min="15362" max="15362" width="61.28515625" style="1" customWidth="1"/>
    <col min="15363" max="15363" width="18.140625" style="1" customWidth="1"/>
    <col min="15364" max="15364" width="21.140625" style="1" customWidth="1"/>
    <col min="15365" max="15367" width="15.42578125" style="1" customWidth="1"/>
    <col min="15368" max="15368" width="22.7109375" style="1" customWidth="1"/>
    <col min="15369" max="15369" width="15.140625" style="1" bestFit="1" customWidth="1"/>
    <col min="15370" max="15370" width="16.5703125" style="1" bestFit="1" customWidth="1"/>
    <col min="15371" max="15616" width="9.140625" style="1"/>
    <col min="15617" max="15617" width="0" style="1" hidden="1" customWidth="1"/>
    <col min="15618" max="15618" width="61.28515625" style="1" customWidth="1"/>
    <col min="15619" max="15619" width="18.140625" style="1" customWidth="1"/>
    <col min="15620" max="15620" width="21.140625" style="1" customWidth="1"/>
    <col min="15621" max="15623" width="15.42578125" style="1" customWidth="1"/>
    <col min="15624" max="15624" width="22.7109375" style="1" customWidth="1"/>
    <col min="15625" max="15625" width="15.140625" style="1" bestFit="1" customWidth="1"/>
    <col min="15626" max="15626" width="16.5703125" style="1" bestFit="1" customWidth="1"/>
    <col min="15627" max="15872" width="9.140625" style="1"/>
    <col min="15873" max="15873" width="0" style="1" hidden="1" customWidth="1"/>
    <col min="15874" max="15874" width="61.28515625" style="1" customWidth="1"/>
    <col min="15875" max="15875" width="18.140625" style="1" customWidth="1"/>
    <col min="15876" max="15876" width="21.140625" style="1" customWidth="1"/>
    <col min="15877" max="15879" width="15.42578125" style="1" customWidth="1"/>
    <col min="15880" max="15880" width="22.7109375" style="1" customWidth="1"/>
    <col min="15881" max="15881" width="15.140625" style="1" bestFit="1" customWidth="1"/>
    <col min="15882" max="15882" width="16.5703125" style="1" bestFit="1" customWidth="1"/>
    <col min="15883" max="16128" width="9.140625" style="1"/>
    <col min="16129" max="16129" width="0" style="1" hidden="1" customWidth="1"/>
    <col min="16130" max="16130" width="61.28515625" style="1" customWidth="1"/>
    <col min="16131" max="16131" width="18.140625" style="1" customWidth="1"/>
    <col min="16132" max="16132" width="21.140625" style="1" customWidth="1"/>
    <col min="16133" max="16135" width="15.42578125" style="1" customWidth="1"/>
    <col min="16136" max="16136" width="22.7109375" style="1" customWidth="1"/>
    <col min="16137" max="16137" width="15.140625" style="1" bestFit="1" customWidth="1"/>
    <col min="16138" max="16138" width="16.5703125" style="1" bestFit="1" customWidth="1"/>
    <col min="16139" max="16384" width="9.140625" style="1"/>
  </cols>
  <sheetData>
    <row r="1" spans="2:15" hidden="1" x14ac:dyDescent="0.25">
      <c r="B1" s="316" t="s">
        <v>0</v>
      </c>
      <c r="C1" s="317"/>
      <c r="D1" s="317"/>
      <c r="E1" s="317"/>
      <c r="F1" s="317"/>
      <c r="G1" s="317"/>
      <c r="H1" s="318"/>
    </row>
    <row r="2" spans="2:15" hidden="1" x14ac:dyDescent="0.25">
      <c r="B2" s="319" t="s">
        <v>1</v>
      </c>
      <c r="C2" s="320"/>
      <c r="D2" s="320"/>
      <c r="E2" s="320"/>
      <c r="F2" s="320"/>
      <c r="G2" s="320"/>
      <c r="H2" s="321"/>
    </row>
    <row r="3" spans="2:15" x14ac:dyDescent="0.25">
      <c r="B3" s="95" t="s">
        <v>2</v>
      </c>
      <c r="C3" s="96"/>
      <c r="D3" s="97"/>
      <c r="E3" s="98"/>
      <c r="F3" s="98"/>
      <c r="G3" s="98"/>
      <c r="H3" s="99"/>
    </row>
    <row r="4" spans="2:15" ht="15" customHeight="1" x14ac:dyDescent="0.25">
      <c r="B4" s="341" t="s">
        <v>301</v>
      </c>
      <c r="C4" s="346"/>
      <c r="D4" s="346"/>
      <c r="E4" s="346"/>
      <c r="F4" s="346"/>
      <c r="G4" s="346"/>
      <c r="H4" s="347"/>
    </row>
    <row r="5" spans="2:15" x14ac:dyDescent="0.25">
      <c r="B5" s="148" t="s">
        <v>4</v>
      </c>
      <c r="C5" s="100"/>
      <c r="D5" s="101"/>
      <c r="E5" s="100"/>
      <c r="F5" s="100"/>
      <c r="G5" s="100"/>
      <c r="H5" s="102"/>
    </row>
    <row r="6" spans="2:15" x14ac:dyDescent="0.25">
      <c r="B6" s="95"/>
      <c r="C6" s="100"/>
      <c r="D6" s="101"/>
      <c r="E6" s="100"/>
      <c r="F6" s="100"/>
      <c r="G6" s="100"/>
      <c r="H6" s="102"/>
    </row>
    <row r="7" spans="2:15" ht="35.1" customHeight="1" x14ac:dyDescent="0.25">
      <c r="B7" s="14" t="s">
        <v>5</v>
      </c>
      <c r="C7" s="149" t="s">
        <v>6</v>
      </c>
      <c r="D7" s="150" t="s">
        <v>7</v>
      </c>
      <c r="E7" s="16" t="s">
        <v>8</v>
      </c>
      <c r="F7" s="151" t="s">
        <v>9</v>
      </c>
      <c r="G7" s="17" t="s">
        <v>10</v>
      </c>
      <c r="H7" s="151" t="s">
        <v>11</v>
      </c>
    </row>
    <row r="8" spans="2:15" x14ac:dyDescent="0.25">
      <c r="B8" s="4" t="s">
        <v>90</v>
      </c>
      <c r="C8" s="45"/>
      <c r="D8" s="152"/>
      <c r="E8" s="153"/>
      <c r="F8" s="154"/>
      <c r="G8" s="154"/>
      <c r="H8" s="41"/>
    </row>
    <row r="9" spans="2:15" x14ac:dyDescent="0.25">
      <c r="B9" s="4" t="s">
        <v>91</v>
      </c>
      <c r="C9" s="45"/>
      <c r="D9" s="155"/>
      <c r="E9" s="153"/>
      <c r="F9" s="154"/>
      <c r="G9" s="154"/>
      <c r="H9" s="41"/>
      <c r="J9" s="18"/>
      <c r="K9" s="18"/>
    </row>
    <row r="10" spans="2:15" x14ac:dyDescent="0.25">
      <c r="B10" s="28" t="s">
        <v>297</v>
      </c>
      <c r="C10" s="45" t="s">
        <v>99</v>
      </c>
      <c r="D10" s="155">
        <v>6500000</v>
      </c>
      <c r="E10" s="153">
        <v>6776.76</v>
      </c>
      <c r="F10" s="154">
        <v>27.17</v>
      </c>
      <c r="G10" s="154">
        <v>6.3894999999999991</v>
      </c>
      <c r="H10" s="41" t="s">
        <v>298</v>
      </c>
      <c r="J10" s="24"/>
      <c r="K10" s="156"/>
    </row>
    <row r="11" spans="2:15" x14ac:dyDescent="0.25">
      <c r="B11" s="28" t="s">
        <v>295</v>
      </c>
      <c r="C11" s="45" t="s">
        <v>99</v>
      </c>
      <c r="D11" s="155">
        <v>5250000</v>
      </c>
      <c r="E11" s="153">
        <v>5470.96</v>
      </c>
      <c r="F11" s="154">
        <v>21.94</v>
      </c>
      <c r="G11" s="154">
        <v>6.5577999999999994</v>
      </c>
      <c r="H11" s="41" t="s">
        <v>296</v>
      </c>
      <c r="J11" s="24"/>
      <c r="K11" s="156"/>
    </row>
    <row r="12" spans="2:15" x14ac:dyDescent="0.25">
      <c r="B12" s="28" t="s">
        <v>302</v>
      </c>
      <c r="C12" s="45" t="s">
        <v>99</v>
      </c>
      <c r="D12" s="155">
        <v>5000000</v>
      </c>
      <c r="E12" s="153">
        <v>4849.2700000000004</v>
      </c>
      <c r="F12" s="154">
        <v>19.440000000000001</v>
      </c>
      <c r="G12" s="154">
        <v>7.1117999999999997</v>
      </c>
      <c r="H12" s="41" t="s">
        <v>303</v>
      </c>
      <c r="J12" s="24"/>
      <c r="K12" s="156"/>
    </row>
    <row r="13" spans="2:15" x14ac:dyDescent="0.25">
      <c r="B13" s="28" t="s">
        <v>105</v>
      </c>
      <c r="C13" s="45" t="s">
        <v>99</v>
      </c>
      <c r="D13" s="155">
        <v>2500000</v>
      </c>
      <c r="E13" s="153">
        <v>2597.42</v>
      </c>
      <c r="F13" s="154">
        <v>10.41</v>
      </c>
      <c r="G13" s="154">
        <v>6.2332999999999998</v>
      </c>
      <c r="H13" s="41" t="s">
        <v>106</v>
      </c>
      <c r="J13" s="24"/>
      <c r="K13" s="156"/>
    </row>
    <row r="14" spans="2:15" x14ac:dyDescent="0.25">
      <c r="B14" s="28" t="s">
        <v>304</v>
      </c>
      <c r="C14" s="45" t="s">
        <v>99</v>
      </c>
      <c r="D14" s="155">
        <v>1500000</v>
      </c>
      <c r="E14" s="153">
        <v>1564.98</v>
      </c>
      <c r="F14" s="154">
        <v>6.28</v>
      </c>
      <c r="G14" s="154">
        <v>4.8125999999999998</v>
      </c>
      <c r="H14" s="41" t="s">
        <v>305</v>
      </c>
      <c r="J14" s="24"/>
      <c r="K14" s="156"/>
    </row>
    <row r="15" spans="2:15" x14ac:dyDescent="0.25">
      <c r="B15" s="28" t="s">
        <v>306</v>
      </c>
      <c r="C15" s="45" t="s">
        <v>99</v>
      </c>
      <c r="D15" s="155">
        <v>72500</v>
      </c>
      <c r="E15" s="153">
        <v>69</v>
      </c>
      <c r="F15" s="154">
        <v>0.28000000000000003</v>
      </c>
      <c r="G15" s="154">
        <v>7.0536000000000003</v>
      </c>
      <c r="H15" s="41" t="s">
        <v>307</v>
      </c>
      <c r="J15" s="24"/>
      <c r="K15" s="156"/>
    </row>
    <row r="16" spans="2:15" s="160" customFormat="1" x14ac:dyDescent="0.25">
      <c r="B16" s="4" t="s">
        <v>88</v>
      </c>
      <c r="C16" s="19"/>
      <c r="D16" s="157"/>
      <c r="E16" s="158">
        <f>SUM(E10:E15)</f>
        <v>21328.390000000003</v>
      </c>
      <c r="F16" s="158">
        <f>SUM(F10:F15)</f>
        <v>85.52</v>
      </c>
      <c r="G16" s="159"/>
      <c r="H16" s="41"/>
      <c r="I16" s="1"/>
      <c r="J16" s="1"/>
      <c r="K16" s="1"/>
      <c r="L16" s="1"/>
      <c r="M16" s="1"/>
      <c r="N16" s="146"/>
      <c r="O16" s="146"/>
    </row>
    <row r="17" spans="2:15" s="160" customFormat="1" x14ac:dyDescent="0.25">
      <c r="B17" s="27" t="s">
        <v>112</v>
      </c>
      <c r="C17" s="45"/>
      <c r="D17" s="76"/>
      <c r="E17" s="61"/>
      <c r="F17" s="161"/>
      <c r="G17" s="161"/>
      <c r="H17" s="23"/>
      <c r="I17" s="1"/>
      <c r="J17" s="1"/>
      <c r="K17" s="1"/>
      <c r="L17" s="1"/>
      <c r="M17" s="1"/>
      <c r="N17" s="146"/>
      <c r="O17" s="146"/>
    </row>
    <row r="18" spans="2:15" s="160" customFormat="1" x14ac:dyDescent="0.25">
      <c r="B18" s="27" t="s">
        <v>113</v>
      </c>
      <c r="C18" s="45"/>
      <c r="D18" s="76"/>
      <c r="E18" s="162">
        <v>984.03</v>
      </c>
      <c r="F18" s="163">
        <v>3.95</v>
      </c>
      <c r="G18" s="154"/>
      <c r="H18" s="23"/>
      <c r="I18" s="1"/>
      <c r="J18" s="1"/>
      <c r="K18" s="1"/>
      <c r="L18" s="1"/>
      <c r="M18" s="1"/>
      <c r="N18" s="146"/>
      <c r="O18" s="146"/>
    </row>
    <row r="19" spans="2:15" s="160" customFormat="1" x14ac:dyDescent="0.25">
      <c r="B19" s="27" t="s">
        <v>114</v>
      </c>
      <c r="C19" s="45"/>
      <c r="D19" s="76"/>
      <c r="E19" s="162">
        <v>2627.510000000002</v>
      </c>
      <c r="F19" s="163">
        <v>10.53</v>
      </c>
      <c r="G19" s="154"/>
      <c r="H19" s="23"/>
      <c r="I19" s="1"/>
      <c r="J19" s="1"/>
      <c r="K19" s="1"/>
      <c r="L19" s="1"/>
      <c r="M19" s="1"/>
      <c r="N19" s="146"/>
      <c r="O19" s="146"/>
    </row>
    <row r="20" spans="2:15" s="160" customFormat="1" x14ac:dyDescent="0.25">
      <c r="B20" s="66" t="s">
        <v>115</v>
      </c>
      <c r="C20" s="66"/>
      <c r="D20" s="83"/>
      <c r="E20" s="158">
        <f>SUM(E18:E19)+E16+0.01</f>
        <v>24939.940000000002</v>
      </c>
      <c r="F20" s="158">
        <f>SUM(F18:F19)+F16</f>
        <v>100</v>
      </c>
      <c r="G20" s="164"/>
      <c r="H20" s="84"/>
      <c r="I20" s="1"/>
      <c r="J20" s="1"/>
      <c r="K20" s="1"/>
      <c r="L20" s="1"/>
      <c r="M20" s="1"/>
      <c r="N20" s="146"/>
      <c r="O20" s="146"/>
    </row>
    <row r="21" spans="2:15" s="160" customFormat="1" x14ac:dyDescent="0.25">
      <c r="B21" s="138" t="s">
        <v>116</v>
      </c>
      <c r="C21" s="49"/>
      <c r="D21" s="85"/>
      <c r="E21" s="165"/>
      <c r="F21" s="165"/>
      <c r="G21" s="165"/>
      <c r="H21" s="87"/>
      <c r="I21" s="1"/>
      <c r="J21" s="1"/>
      <c r="K21" s="1"/>
      <c r="L21" s="1"/>
      <c r="M21" s="1"/>
      <c r="N21" s="146"/>
      <c r="O21" s="146"/>
    </row>
    <row r="22" spans="2:15" s="160" customFormat="1" x14ac:dyDescent="0.25">
      <c r="B22" s="70" t="s">
        <v>118</v>
      </c>
      <c r="C22" s="49"/>
      <c r="D22" s="85"/>
      <c r="E22" s="165"/>
      <c r="F22" s="165"/>
      <c r="G22" s="165"/>
      <c r="H22" s="87"/>
      <c r="I22" s="1"/>
      <c r="J22" s="1"/>
      <c r="K22" s="1"/>
      <c r="L22" s="1"/>
      <c r="M22" s="1"/>
      <c r="N22" s="146"/>
      <c r="O22" s="146"/>
    </row>
    <row r="23" spans="2:15" x14ac:dyDescent="0.25">
      <c r="B23" s="71" t="s">
        <v>119</v>
      </c>
      <c r="C23" s="139"/>
      <c r="D23" s="140"/>
      <c r="E23" s="166"/>
      <c r="F23" s="166"/>
      <c r="G23" s="166"/>
      <c r="H23" s="167"/>
    </row>
    <row r="26" spans="2:15" x14ac:dyDescent="0.25">
      <c r="E26" s="168"/>
    </row>
    <row r="27" spans="2:15" x14ac:dyDescent="0.25">
      <c r="E27" s="168"/>
    </row>
  </sheetData>
  <mergeCells count="3">
    <mergeCell ref="B1:H1"/>
    <mergeCell ref="B2:H2"/>
    <mergeCell ref="B4:H4"/>
  </mergeCells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3C517-2BEA-4574-8402-0D2007881496}">
  <sheetPr>
    <pageSetUpPr fitToPage="1"/>
  </sheetPr>
  <dimension ref="A1:IV59"/>
  <sheetViews>
    <sheetView showGridLines="0" view="pageBreakPreview" topLeftCell="B3" zoomScaleNormal="100" zoomScaleSheetLayoutView="100" workbookViewId="0">
      <selection activeCell="B3" sqref="B3"/>
    </sheetView>
  </sheetViews>
  <sheetFormatPr defaultRowHeight="15" x14ac:dyDescent="0.25"/>
  <cols>
    <col min="1" max="1" width="9.140625" style="1" hidden="1" customWidth="1"/>
    <col min="2" max="2" width="67.85546875" style="70" customWidth="1"/>
    <col min="3" max="3" width="18" style="70" customWidth="1"/>
    <col min="4" max="4" width="15.5703125" style="70" customWidth="1"/>
    <col min="5" max="7" width="15.42578125" style="70" customWidth="1"/>
    <col min="8" max="8" width="16" style="74" bestFit="1" customWidth="1"/>
    <col min="9" max="9" width="15.140625" style="1" bestFit="1" customWidth="1"/>
    <col min="10" max="10" width="15.140625" style="1" customWidth="1"/>
    <col min="11" max="11" width="17.7109375" style="2" customWidth="1"/>
    <col min="12" max="12" width="13.42578125" style="1" customWidth="1"/>
    <col min="13" max="13" width="10.28515625" style="1" bestFit="1" customWidth="1"/>
    <col min="14" max="14" width="9.85546875" style="1" bestFit="1" customWidth="1"/>
    <col min="15" max="15" width="10.28515625" style="1" bestFit="1" customWidth="1"/>
    <col min="16" max="256" width="9.140625" style="1"/>
    <col min="257" max="257" width="0" style="1" hidden="1" customWidth="1"/>
    <col min="258" max="258" width="67.85546875" style="1" customWidth="1"/>
    <col min="259" max="259" width="18" style="1" customWidth="1"/>
    <col min="260" max="260" width="15.5703125" style="1" customWidth="1"/>
    <col min="261" max="263" width="15.42578125" style="1" customWidth="1"/>
    <col min="264" max="264" width="16" style="1" bestFit="1" customWidth="1"/>
    <col min="265" max="265" width="15.140625" style="1" bestFit="1" customWidth="1"/>
    <col min="266" max="266" width="15.140625" style="1" customWidth="1"/>
    <col min="267" max="267" width="17.7109375" style="1" customWidth="1"/>
    <col min="268" max="268" width="13.42578125" style="1" customWidth="1"/>
    <col min="269" max="269" width="10.28515625" style="1" bestFit="1" customWidth="1"/>
    <col min="270" max="270" width="9.85546875" style="1" bestFit="1" customWidth="1"/>
    <col min="271" max="271" width="10.28515625" style="1" bestFit="1" customWidth="1"/>
    <col min="272" max="512" width="9.140625" style="1"/>
    <col min="513" max="513" width="0" style="1" hidden="1" customWidth="1"/>
    <col min="514" max="514" width="67.85546875" style="1" customWidth="1"/>
    <col min="515" max="515" width="18" style="1" customWidth="1"/>
    <col min="516" max="516" width="15.5703125" style="1" customWidth="1"/>
    <col min="517" max="519" width="15.42578125" style="1" customWidth="1"/>
    <col min="520" max="520" width="16" style="1" bestFit="1" customWidth="1"/>
    <col min="521" max="521" width="15.140625" style="1" bestFit="1" customWidth="1"/>
    <col min="522" max="522" width="15.140625" style="1" customWidth="1"/>
    <col min="523" max="523" width="17.7109375" style="1" customWidth="1"/>
    <col min="524" max="524" width="13.42578125" style="1" customWidth="1"/>
    <col min="525" max="525" width="10.28515625" style="1" bestFit="1" customWidth="1"/>
    <col min="526" max="526" width="9.85546875" style="1" bestFit="1" customWidth="1"/>
    <col min="527" max="527" width="10.28515625" style="1" bestFit="1" customWidth="1"/>
    <col min="528" max="768" width="9.140625" style="1"/>
    <col min="769" max="769" width="0" style="1" hidden="1" customWidth="1"/>
    <col min="770" max="770" width="67.85546875" style="1" customWidth="1"/>
    <col min="771" max="771" width="18" style="1" customWidth="1"/>
    <col min="772" max="772" width="15.5703125" style="1" customWidth="1"/>
    <col min="773" max="775" width="15.42578125" style="1" customWidth="1"/>
    <col min="776" max="776" width="16" style="1" bestFit="1" customWidth="1"/>
    <col min="777" max="777" width="15.140625" style="1" bestFit="1" customWidth="1"/>
    <col min="778" max="778" width="15.140625" style="1" customWidth="1"/>
    <col min="779" max="779" width="17.7109375" style="1" customWidth="1"/>
    <col min="780" max="780" width="13.42578125" style="1" customWidth="1"/>
    <col min="781" max="781" width="10.28515625" style="1" bestFit="1" customWidth="1"/>
    <col min="782" max="782" width="9.85546875" style="1" bestFit="1" customWidth="1"/>
    <col min="783" max="783" width="10.28515625" style="1" bestFit="1" customWidth="1"/>
    <col min="784" max="1024" width="9.140625" style="1"/>
    <col min="1025" max="1025" width="0" style="1" hidden="1" customWidth="1"/>
    <col min="1026" max="1026" width="67.85546875" style="1" customWidth="1"/>
    <col min="1027" max="1027" width="18" style="1" customWidth="1"/>
    <col min="1028" max="1028" width="15.5703125" style="1" customWidth="1"/>
    <col min="1029" max="1031" width="15.42578125" style="1" customWidth="1"/>
    <col min="1032" max="1032" width="16" style="1" bestFit="1" customWidth="1"/>
    <col min="1033" max="1033" width="15.140625" style="1" bestFit="1" customWidth="1"/>
    <col min="1034" max="1034" width="15.140625" style="1" customWidth="1"/>
    <col min="1035" max="1035" width="17.7109375" style="1" customWidth="1"/>
    <col min="1036" max="1036" width="13.42578125" style="1" customWidth="1"/>
    <col min="1037" max="1037" width="10.28515625" style="1" bestFit="1" customWidth="1"/>
    <col min="1038" max="1038" width="9.85546875" style="1" bestFit="1" customWidth="1"/>
    <col min="1039" max="1039" width="10.28515625" style="1" bestFit="1" customWidth="1"/>
    <col min="1040" max="1280" width="9.140625" style="1"/>
    <col min="1281" max="1281" width="0" style="1" hidden="1" customWidth="1"/>
    <col min="1282" max="1282" width="67.85546875" style="1" customWidth="1"/>
    <col min="1283" max="1283" width="18" style="1" customWidth="1"/>
    <col min="1284" max="1284" width="15.5703125" style="1" customWidth="1"/>
    <col min="1285" max="1287" width="15.42578125" style="1" customWidth="1"/>
    <col min="1288" max="1288" width="16" style="1" bestFit="1" customWidth="1"/>
    <col min="1289" max="1289" width="15.140625" style="1" bestFit="1" customWidth="1"/>
    <col min="1290" max="1290" width="15.140625" style="1" customWidth="1"/>
    <col min="1291" max="1291" width="17.7109375" style="1" customWidth="1"/>
    <col min="1292" max="1292" width="13.42578125" style="1" customWidth="1"/>
    <col min="1293" max="1293" width="10.28515625" style="1" bestFit="1" customWidth="1"/>
    <col min="1294" max="1294" width="9.85546875" style="1" bestFit="1" customWidth="1"/>
    <col min="1295" max="1295" width="10.28515625" style="1" bestFit="1" customWidth="1"/>
    <col min="1296" max="1536" width="9.140625" style="1"/>
    <col min="1537" max="1537" width="0" style="1" hidden="1" customWidth="1"/>
    <col min="1538" max="1538" width="67.85546875" style="1" customWidth="1"/>
    <col min="1539" max="1539" width="18" style="1" customWidth="1"/>
    <col min="1540" max="1540" width="15.5703125" style="1" customWidth="1"/>
    <col min="1541" max="1543" width="15.42578125" style="1" customWidth="1"/>
    <col min="1544" max="1544" width="16" style="1" bestFit="1" customWidth="1"/>
    <col min="1545" max="1545" width="15.140625" style="1" bestFit="1" customWidth="1"/>
    <col min="1546" max="1546" width="15.140625" style="1" customWidth="1"/>
    <col min="1547" max="1547" width="17.7109375" style="1" customWidth="1"/>
    <col min="1548" max="1548" width="13.42578125" style="1" customWidth="1"/>
    <col min="1549" max="1549" width="10.28515625" style="1" bestFit="1" customWidth="1"/>
    <col min="1550" max="1550" width="9.85546875" style="1" bestFit="1" customWidth="1"/>
    <col min="1551" max="1551" width="10.28515625" style="1" bestFit="1" customWidth="1"/>
    <col min="1552" max="1792" width="9.140625" style="1"/>
    <col min="1793" max="1793" width="0" style="1" hidden="1" customWidth="1"/>
    <col min="1794" max="1794" width="67.85546875" style="1" customWidth="1"/>
    <col min="1795" max="1795" width="18" style="1" customWidth="1"/>
    <col min="1796" max="1796" width="15.5703125" style="1" customWidth="1"/>
    <col min="1797" max="1799" width="15.42578125" style="1" customWidth="1"/>
    <col min="1800" max="1800" width="16" style="1" bestFit="1" customWidth="1"/>
    <col min="1801" max="1801" width="15.140625" style="1" bestFit="1" customWidth="1"/>
    <col min="1802" max="1802" width="15.140625" style="1" customWidth="1"/>
    <col min="1803" max="1803" width="17.7109375" style="1" customWidth="1"/>
    <col min="1804" max="1804" width="13.42578125" style="1" customWidth="1"/>
    <col min="1805" max="1805" width="10.28515625" style="1" bestFit="1" customWidth="1"/>
    <col min="1806" max="1806" width="9.85546875" style="1" bestFit="1" customWidth="1"/>
    <col min="1807" max="1807" width="10.28515625" style="1" bestFit="1" customWidth="1"/>
    <col min="1808" max="2048" width="9.140625" style="1"/>
    <col min="2049" max="2049" width="0" style="1" hidden="1" customWidth="1"/>
    <col min="2050" max="2050" width="67.85546875" style="1" customWidth="1"/>
    <col min="2051" max="2051" width="18" style="1" customWidth="1"/>
    <col min="2052" max="2052" width="15.5703125" style="1" customWidth="1"/>
    <col min="2053" max="2055" width="15.42578125" style="1" customWidth="1"/>
    <col min="2056" max="2056" width="16" style="1" bestFit="1" customWidth="1"/>
    <col min="2057" max="2057" width="15.140625" style="1" bestFit="1" customWidth="1"/>
    <col min="2058" max="2058" width="15.140625" style="1" customWidth="1"/>
    <col min="2059" max="2059" width="17.7109375" style="1" customWidth="1"/>
    <col min="2060" max="2060" width="13.42578125" style="1" customWidth="1"/>
    <col min="2061" max="2061" width="10.28515625" style="1" bestFit="1" customWidth="1"/>
    <col min="2062" max="2062" width="9.85546875" style="1" bestFit="1" customWidth="1"/>
    <col min="2063" max="2063" width="10.28515625" style="1" bestFit="1" customWidth="1"/>
    <col min="2064" max="2304" width="9.140625" style="1"/>
    <col min="2305" max="2305" width="0" style="1" hidden="1" customWidth="1"/>
    <col min="2306" max="2306" width="67.85546875" style="1" customWidth="1"/>
    <col min="2307" max="2307" width="18" style="1" customWidth="1"/>
    <col min="2308" max="2308" width="15.5703125" style="1" customWidth="1"/>
    <col min="2309" max="2311" width="15.42578125" style="1" customWidth="1"/>
    <col min="2312" max="2312" width="16" style="1" bestFit="1" customWidth="1"/>
    <col min="2313" max="2313" width="15.140625" style="1" bestFit="1" customWidth="1"/>
    <col min="2314" max="2314" width="15.140625" style="1" customWidth="1"/>
    <col min="2315" max="2315" width="17.7109375" style="1" customWidth="1"/>
    <col min="2316" max="2316" width="13.42578125" style="1" customWidth="1"/>
    <col min="2317" max="2317" width="10.28515625" style="1" bestFit="1" customWidth="1"/>
    <col min="2318" max="2318" width="9.85546875" style="1" bestFit="1" customWidth="1"/>
    <col min="2319" max="2319" width="10.28515625" style="1" bestFit="1" customWidth="1"/>
    <col min="2320" max="2560" width="9.140625" style="1"/>
    <col min="2561" max="2561" width="0" style="1" hidden="1" customWidth="1"/>
    <col min="2562" max="2562" width="67.85546875" style="1" customWidth="1"/>
    <col min="2563" max="2563" width="18" style="1" customWidth="1"/>
    <col min="2564" max="2564" width="15.5703125" style="1" customWidth="1"/>
    <col min="2565" max="2567" width="15.42578125" style="1" customWidth="1"/>
    <col min="2568" max="2568" width="16" style="1" bestFit="1" customWidth="1"/>
    <col min="2569" max="2569" width="15.140625" style="1" bestFit="1" customWidth="1"/>
    <col min="2570" max="2570" width="15.140625" style="1" customWidth="1"/>
    <col min="2571" max="2571" width="17.7109375" style="1" customWidth="1"/>
    <col min="2572" max="2572" width="13.42578125" style="1" customWidth="1"/>
    <col min="2573" max="2573" width="10.28515625" style="1" bestFit="1" customWidth="1"/>
    <col min="2574" max="2574" width="9.85546875" style="1" bestFit="1" customWidth="1"/>
    <col min="2575" max="2575" width="10.28515625" style="1" bestFit="1" customWidth="1"/>
    <col min="2576" max="2816" width="9.140625" style="1"/>
    <col min="2817" max="2817" width="0" style="1" hidden="1" customWidth="1"/>
    <col min="2818" max="2818" width="67.85546875" style="1" customWidth="1"/>
    <col min="2819" max="2819" width="18" style="1" customWidth="1"/>
    <col min="2820" max="2820" width="15.5703125" style="1" customWidth="1"/>
    <col min="2821" max="2823" width="15.42578125" style="1" customWidth="1"/>
    <col min="2824" max="2824" width="16" style="1" bestFit="1" customWidth="1"/>
    <col min="2825" max="2825" width="15.140625" style="1" bestFit="1" customWidth="1"/>
    <col min="2826" max="2826" width="15.140625" style="1" customWidth="1"/>
    <col min="2827" max="2827" width="17.7109375" style="1" customWidth="1"/>
    <col min="2828" max="2828" width="13.42578125" style="1" customWidth="1"/>
    <col min="2829" max="2829" width="10.28515625" style="1" bestFit="1" customWidth="1"/>
    <col min="2830" max="2830" width="9.85546875" style="1" bestFit="1" customWidth="1"/>
    <col min="2831" max="2831" width="10.28515625" style="1" bestFit="1" customWidth="1"/>
    <col min="2832" max="3072" width="9.140625" style="1"/>
    <col min="3073" max="3073" width="0" style="1" hidden="1" customWidth="1"/>
    <col min="3074" max="3074" width="67.85546875" style="1" customWidth="1"/>
    <col min="3075" max="3075" width="18" style="1" customWidth="1"/>
    <col min="3076" max="3076" width="15.5703125" style="1" customWidth="1"/>
    <col min="3077" max="3079" width="15.42578125" style="1" customWidth="1"/>
    <col min="3080" max="3080" width="16" style="1" bestFit="1" customWidth="1"/>
    <col min="3081" max="3081" width="15.140625" style="1" bestFit="1" customWidth="1"/>
    <col min="3082" max="3082" width="15.140625" style="1" customWidth="1"/>
    <col min="3083" max="3083" width="17.7109375" style="1" customWidth="1"/>
    <col min="3084" max="3084" width="13.42578125" style="1" customWidth="1"/>
    <col min="3085" max="3085" width="10.28515625" style="1" bestFit="1" customWidth="1"/>
    <col min="3086" max="3086" width="9.85546875" style="1" bestFit="1" customWidth="1"/>
    <col min="3087" max="3087" width="10.28515625" style="1" bestFit="1" customWidth="1"/>
    <col min="3088" max="3328" width="9.140625" style="1"/>
    <col min="3329" max="3329" width="0" style="1" hidden="1" customWidth="1"/>
    <col min="3330" max="3330" width="67.85546875" style="1" customWidth="1"/>
    <col min="3331" max="3331" width="18" style="1" customWidth="1"/>
    <col min="3332" max="3332" width="15.5703125" style="1" customWidth="1"/>
    <col min="3333" max="3335" width="15.42578125" style="1" customWidth="1"/>
    <col min="3336" max="3336" width="16" style="1" bestFit="1" customWidth="1"/>
    <col min="3337" max="3337" width="15.140625" style="1" bestFit="1" customWidth="1"/>
    <col min="3338" max="3338" width="15.140625" style="1" customWidth="1"/>
    <col min="3339" max="3339" width="17.7109375" style="1" customWidth="1"/>
    <col min="3340" max="3340" width="13.42578125" style="1" customWidth="1"/>
    <col min="3341" max="3341" width="10.28515625" style="1" bestFit="1" customWidth="1"/>
    <col min="3342" max="3342" width="9.85546875" style="1" bestFit="1" customWidth="1"/>
    <col min="3343" max="3343" width="10.28515625" style="1" bestFit="1" customWidth="1"/>
    <col min="3344" max="3584" width="9.140625" style="1"/>
    <col min="3585" max="3585" width="0" style="1" hidden="1" customWidth="1"/>
    <col min="3586" max="3586" width="67.85546875" style="1" customWidth="1"/>
    <col min="3587" max="3587" width="18" style="1" customWidth="1"/>
    <col min="3588" max="3588" width="15.5703125" style="1" customWidth="1"/>
    <col min="3589" max="3591" width="15.42578125" style="1" customWidth="1"/>
    <col min="3592" max="3592" width="16" style="1" bestFit="1" customWidth="1"/>
    <col min="3593" max="3593" width="15.140625" style="1" bestFit="1" customWidth="1"/>
    <col min="3594" max="3594" width="15.140625" style="1" customWidth="1"/>
    <col min="3595" max="3595" width="17.7109375" style="1" customWidth="1"/>
    <col min="3596" max="3596" width="13.42578125" style="1" customWidth="1"/>
    <col min="3597" max="3597" width="10.28515625" style="1" bestFit="1" customWidth="1"/>
    <col min="3598" max="3598" width="9.85546875" style="1" bestFit="1" customWidth="1"/>
    <col min="3599" max="3599" width="10.28515625" style="1" bestFit="1" customWidth="1"/>
    <col min="3600" max="3840" width="9.140625" style="1"/>
    <col min="3841" max="3841" width="0" style="1" hidden="1" customWidth="1"/>
    <col min="3842" max="3842" width="67.85546875" style="1" customWidth="1"/>
    <col min="3843" max="3843" width="18" style="1" customWidth="1"/>
    <col min="3844" max="3844" width="15.5703125" style="1" customWidth="1"/>
    <col min="3845" max="3847" width="15.42578125" style="1" customWidth="1"/>
    <col min="3848" max="3848" width="16" style="1" bestFit="1" customWidth="1"/>
    <col min="3849" max="3849" width="15.140625" style="1" bestFit="1" customWidth="1"/>
    <col min="3850" max="3850" width="15.140625" style="1" customWidth="1"/>
    <col min="3851" max="3851" width="17.7109375" style="1" customWidth="1"/>
    <col min="3852" max="3852" width="13.42578125" style="1" customWidth="1"/>
    <col min="3853" max="3853" width="10.28515625" style="1" bestFit="1" customWidth="1"/>
    <col min="3854" max="3854" width="9.85546875" style="1" bestFit="1" customWidth="1"/>
    <col min="3855" max="3855" width="10.28515625" style="1" bestFit="1" customWidth="1"/>
    <col min="3856" max="4096" width="9.140625" style="1"/>
    <col min="4097" max="4097" width="0" style="1" hidden="1" customWidth="1"/>
    <col min="4098" max="4098" width="67.85546875" style="1" customWidth="1"/>
    <col min="4099" max="4099" width="18" style="1" customWidth="1"/>
    <col min="4100" max="4100" width="15.5703125" style="1" customWidth="1"/>
    <col min="4101" max="4103" width="15.42578125" style="1" customWidth="1"/>
    <col min="4104" max="4104" width="16" style="1" bestFit="1" customWidth="1"/>
    <col min="4105" max="4105" width="15.140625" style="1" bestFit="1" customWidth="1"/>
    <col min="4106" max="4106" width="15.140625" style="1" customWidth="1"/>
    <col min="4107" max="4107" width="17.7109375" style="1" customWidth="1"/>
    <col min="4108" max="4108" width="13.42578125" style="1" customWidth="1"/>
    <col min="4109" max="4109" width="10.28515625" style="1" bestFit="1" customWidth="1"/>
    <col min="4110" max="4110" width="9.85546875" style="1" bestFit="1" customWidth="1"/>
    <col min="4111" max="4111" width="10.28515625" style="1" bestFit="1" customWidth="1"/>
    <col min="4112" max="4352" width="9.140625" style="1"/>
    <col min="4353" max="4353" width="0" style="1" hidden="1" customWidth="1"/>
    <col min="4354" max="4354" width="67.85546875" style="1" customWidth="1"/>
    <col min="4355" max="4355" width="18" style="1" customWidth="1"/>
    <col min="4356" max="4356" width="15.5703125" style="1" customWidth="1"/>
    <col min="4357" max="4359" width="15.42578125" style="1" customWidth="1"/>
    <col min="4360" max="4360" width="16" style="1" bestFit="1" customWidth="1"/>
    <col min="4361" max="4361" width="15.140625" style="1" bestFit="1" customWidth="1"/>
    <col min="4362" max="4362" width="15.140625" style="1" customWidth="1"/>
    <col min="4363" max="4363" width="17.7109375" style="1" customWidth="1"/>
    <col min="4364" max="4364" width="13.42578125" style="1" customWidth="1"/>
    <col min="4365" max="4365" width="10.28515625" style="1" bestFit="1" customWidth="1"/>
    <col min="4366" max="4366" width="9.85546875" style="1" bestFit="1" customWidth="1"/>
    <col min="4367" max="4367" width="10.28515625" style="1" bestFit="1" customWidth="1"/>
    <col min="4368" max="4608" width="9.140625" style="1"/>
    <col min="4609" max="4609" width="0" style="1" hidden="1" customWidth="1"/>
    <col min="4610" max="4610" width="67.85546875" style="1" customWidth="1"/>
    <col min="4611" max="4611" width="18" style="1" customWidth="1"/>
    <col min="4612" max="4612" width="15.5703125" style="1" customWidth="1"/>
    <col min="4613" max="4615" width="15.42578125" style="1" customWidth="1"/>
    <col min="4616" max="4616" width="16" style="1" bestFit="1" customWidth="1"/>
    <col min="4617" max="4617" width="15.140625" style="1" bestFit="1" customWidth="1"/>
    <col min="4618" max="4618" width="15.140625" style="1" customWidth="1"/>
    <col min="4619" max="4619" width="17.7109375" style="1" customWidth="1"/>
    <col min="4620" max="4620" width="13.42578125" style="1" customWidth="1"/>
    <col min="4621" max="4621" width="10.28515625" style="1" bestFit="1" customWidth="1"/>
    <col min="4622" max="4622" width="9.85546875" style="1" bestFit="1" customWidth="1"/>
    <col min="4623" max="4623" width="10.28515625" style="1" bestFit="1" customWidth="1"/>
    <col min="4624" max="4864" width="9.140625" style="1"/>
    <col min="4865" max="4865" width="0" style="1" hidden="1" customWidth="1"/>
    <col min="4866" max="4866" width="67.85546875" style="1" customWidth="1"/>
    <col min="4867" max="4867" width="18" style="1" customWidth="1"/>
    <col min="4868" max="4868" width="15.5703125" style="1" customWidth="1"/>
    <col min="4869" max="4871" width="15.42578125" style="1" customWidth="1"/>
    <col min="4872" max="4872" width="16" style="1" bestFit="1" customWidth="1"/>
    <col min="4873" max="4873" width="15.140625" style="1" bestFit="1" customWidth="1"/>
    <col min="4874" max="4874" width="15.140625" style="1" customWidth="1"/>
    <col min="4875" max="4875" width="17.7109375" style="1" customWidth="1"/>
    <col min="4876" max="4876" width="13.42578125" style="1" customWidth="1"/>
    <col min="4877" max="4877" width="10.28515625" style="1" bestFit="1" customWidth="1"/>
    <col min="4878" max="4878" width="9.85546875" style="1" bestFit="1" customWidth="1"/>
    <col min="4879" max="4879" width="10.28515625" style="1" bestFit="1" customWidth="1"/>
    <col min="4880" max="5120" width="9.140625" style="1"/>
    <col min="5121" max="5121" width="0" style="1" hidden="1" customWidth="1"/>
    <col min="5122" max="5122" width="67.85546875" style="1" customWidth="1"/>
    <col min="5123" max="5123" width="18" style="1" customWidth="1"/>
    <col min="5124" max="5124" width="15.5703125" style="1" customWidth="1"/>
    <col min="5125" max="5127" width="15.42578125" style="1" customWidth="1"/>
    <col min="5128" max="5128" width="16" style="1" bestFit="1" customWidth="1"/>
    <col min="5129" max="5129" width="15.140625" style="1" bestFit="1" customWidth="1"/>
    <col min="5130" max="5130" width="15.140625" style="1" customWidth="1"/>
    <col min="5131" max="5131" width="17.7109375" style="1" customWidth="1"/>
    <col min="5132" max="5132" width="13.42578125" style="1" customWidth="1"/>
    <col min="5133" max="5133" width="10.28515625" style="1" bestFit="1" customWidth="1"/>
    <col min="5134" max="5134" width="9.85546875" style="1" bestFit="1" customWidth="1"/>
    <col min="5135" max="5135" width="10.28515625" style="1" bestFit="1" customWidth="1"/>
    <col min="5136" max="5376" width="9.140625" style="1"/>
    <col min="5377" max="5377" width="0" style="1" hidden="1" customWidth="1"/>
    <col min="5378" max="5378" width="67.85546875" style="1" customWidth="1"/>
    <col min="5379" max="5379" width="18" style="1" customWidth="1"/>
    <col min="5380" max="5380" width="15.5703125" style="1" customWidth="1"/>
    <col min="5381" max="5383" width="15.42578125" style="1" customWidth="1"/>
    <col min="5384" max="5384" width="16" style="1" bestFit="1" customWidth="1"/>
    <col min="5385" max="5385" width="15.140625" style="1" bestFit="1" customWidth="1"/>
    <col min="5386" max="5386" width="15.140625" style="1" customWidth="1"/>
    <col min="5387" max="5387" width="17.7109375" style="1" customWidth="1"/>
    <col min="5388" max="5388" width="13.42578125" style="1" customWidth="1"/>
    <col min="5389" max="5389" width="10.28515625" style="1" bestFit="1" customWidth="1"/>
    <col min="5390" max="5390" width="9.85546875" style="1" bestFit="1" customWidth="1"/>
    <col min="5391" max="5391" width="10.28515625" style="1" bestFit="1" customWidth="1"/>
    <col min="5392" max="5632" width="9.140625" style="1"/>
    <col min="5633" max="5633" width="0" style="1" hidden="1" customWidth="1"/>
    <col min="5634" max="5634" width="67.85546875" style="1" customWidth="1"/>
    <col min="5635" max="5635" width="18" style="1" customWidth="1"/>
    <col min="5636" max="5636" width="15.5703125" style="1" customWidth="1"/>
    <col min="5637" max="5639" width="15.42578125" style="1" customWidth="1"/>
    <col min="5640" max="5640" width="16" style="1" bestFit="1" customWidth="1"/>
    <col min="5641" max="5641" width="15.140625" style="1" bestFit="1" customWidth="1"/>
    <col min="5642" max="5642" width="15.140625" style="1" customWidth="1"/>
    <col min="5643" max="5643" width="17.7109375" style="1" customWidth="1"/>
    <col min="5644" max="5644" width="13.42578125" style="1" customWidth="1"/>
    <col min="5645" max="5645" width="10.28515625" style="1" bestFit="1" customWidth="1"/>
    <col min="5646" max="5646" width="9.85546875" style="1" bestFit="1" customWidth="1"/>
    <col min="5647" max="5647" width="10.28515625" style="1" bestFit="1" customWidth="1"/>
    <col min="5648" max="5888" width="9.140625" style="1"/>
    <col min="5889" max="5889" width="0" style="1" hidden="1" customWidth="1"/>
    <col min="5890" max="5890" width="67.85546875" style="1" customWidth="1"/>
    <col min="5891" max="5891" width="18" style="1" customWidth="1"/>
    <col min="5892" max="5892" width="15.5703125" style="1" customWidth="1"/>
    <col min="5893" max="5895" width="15.42578125" style="1" customWidth="1"/>
    <col min="5896" max="5896" width="16" style="1" bestFit="1" customWidth="1"/>
    <col min="5897" max="5897" width="15.140625" style="1" bestFit="1" customWidth="1"/>
    <col min="5898" max="5898" width="15.140625" style="1" customWidth="1"/>
    <col min="5899" max="5899" width="17.7109375" style="1" customWidth="1"/>
    <col min="5900" max="5900" width="13.42578125" style="1" customWidth="1"/>
    <col min="5901" max="5901" width="10.28515625" style="1" bestFit="1" customWidth="1"/>
    <col min="5902" max="5902" width="9.85546875" style="1" bestFit="1" customWidth="1"/>
    <col min="5903" max="5903" width="10.28515625" style="1" bestFit="1" customWidth="1"/>
    <col min="5904" max="6144" width="9.140625" style="1"/>
    <col min="6145" max="6145" width="0" style="1" hidden="1" customWidth="1"/>
    <col min="6146" max="6146" width="67.85546875" style="1" customWidth="1"/>
    <col min="6147" max="6147" width="18" style="1" customWidth="1"/>
    <col min="6148" max="6148" width="15.5703125" style="1" customWidth="1"/>
    <col min="6149" max="6151" width="15.42578125" style="1" customWidth="1"/>
    <col min="6152" max="6152" width="16" style="1" bestFit="1" customWidth="1"/>
    <col min="6153" max="6153" width="15.140625" style="1" bestFit="1" customWidth="1"/>
    <col min="6154" max="6154" width="15.140625" style="1" customWidth="1"/>
    <col min="6155" max="6155" width="17.7109375" style="1" customWidth="1"/>
    <col min="6156" max="6156" width="13.42578125" style="1" customWidth="1"/>
    <col min="6157" max="6157" width="10.28515625" style="1" bestFit="1" customWidth="1"/>
    <col min="6158" max="6158" width="9.85546875" style="1" bestFit="1" customWidth="1"/>
    <col min="6159" max="6159" width="10.28515625" style="1" bestFit="1" customWidth="1"/>
    <col min="6160" max="6400" width="9.140625" style="1"/>
    <col min="6401" max="6401" width="0" style="1" hidden="1" customWidth="1"/>
    <col min="6402" max="6402" width="67.85546875" style="1" customWidth="1"/>
    <col min="6403" max="6403" width="18" style="1" customWidth="1"/>
    <col min="6404" max="6404" width="15.5703125" style="1" customWidth="1"/>
    <col min="6405" max="6407" width="15.42578125" style="1" customWidth="1"/>
    <col min="6408" max="6408" width="16" style="1" bestFit="1" customWidth="1"/>
    <col min="6409" max="6409" width="15.140625" style="1" bestFit="1" customWidth="1"/>
    <col min="6410" max="6410" width="15.140625" style="1" customWidth="1"/>
    <col min="6411" max="6411" width="17.7109375" style="1" customWidth="1"/>
    <col min="6412" max="6412" width="13.42578125" style="1" customWidth="1"/>
    <col min="6413" max="6413" width="10.28515625" style="1" bestFit="1" customWidth="1"/>
    <col min="6414" max="6414" width="9.85546875" style="1" bestFit="1" customWidth="1"/>
    <col min="6415" max="6415" width="10.28515625" style="1" bestFit="1" customWidth="1"/>
    <col min="6416" max="6656" width="9.140625" style="1"/>
    <col min="6657" max="6657" width="0" style="1" hidden="1" customWidth="1"/>
    <col min="6658" max="6658" width="67.85546875" style="1" customWidth="1"/>
    <col min="6659" max="6659" width="18" style="1" customWidth="1"/>
    <col min="6660" max="6660" width="15.5703125" style="1" customWidth="1"/>
    <col min="6661" max="6663" width="15.42578125" style="1" customWidth="1"/>
    <col min="6664" max="6664" width="16" style="1" bestFit="1" customWidth="1"/>
    <col min="6665" max="6665" width="15.140625" style="1" bestFit="1" customWidth="1"/>
    <col min="6666" max="6666" width="15.140625" style="1" customWidth="1"/>
    <col min="6667" max="6667" width="17.7109375" style="1" customWidth="1"/>
    <col min="6668" max="6668" width="13.42578125" style="1" customWidth="1"/>
    <col min="6669" max="6669" width="10.28515625" style="1" bestFit="1" customWidth="1"/>
    <col min="6670" max="6670" width="9.85546875" style="1" bestFit="1" customWidth="1"/>
    <col min="6671" max="6671" width="10.28515625" style="1" bestFit="1" customWidth="1"/>
    <col min="6672" max="6912" width="9.140625" style="1"/>
    <col min="6913" max="6913" width="0" style="1" hidden="1" customWidth="1"/>
    <col min="6914" max="6914" width="67.85546875" style="1" customWidth="1"/>
    <col min="6915" max="6915" width="18" style="1" customWidth="1"/>
    <col min="6916" max="6916" width="15.5703125" style="1" customWidth="1"/>
    <col min="6917" max="6919" width="15.42578125" style="1" customWidth="1"/>
    <col min="6920" max="6920" width="16" style="1" bestFit="1" customWidth="1"/>
    <col min="6921" max="6921" width="15.140625" style="1" bestFit="1" customWidth="1"/>
    <col min="6922" max="6922" width="15.140625" style="1" customWidth="1"/>
    <col min="6923" max="6923" width="17.7109375" style="1" customWidth="1"/>
    <col min="6924" max="6924" width="13.42578125" style="1" customWidth="1"/>
    <col min="6925" max="6925" width="10.28515625" style="1" bestFit="1" customWidth="1"/>
    <col min="6926" max="6926" width="9.85546875" style="1" bestFit="1" customWidth="1"/>
    <col min="6927" max="6927" width="10.28515625" style="1" bestFit="1" customWidth="1"/>
    <col min="6928" max="7168" width="9.140625" style="1"/>
    <col min="7169" max="7169" width="0" style="1" hidden="1" customWidth="1"/>
    <col min="7170" max="7170" width="67.85546875" style="1" customWidth="1"/>
    <col min="7171" max="7171" width="18" style="1" customWidth="1"/>
    <col min="7172" max="7172" width="15.5703125" style="1" customWidth="1"/>
    <col min="7173" max="7175" width="15.42578125" style="1" customWidth="1"/>
    <col min="7176" max="7176" width="16" style="1" bestFit="1" customWidth="1"/>
    <col min="7177" max="7177" width="15.140625" style="1" bestFit="1" customWidth="1"/>
    <col min="7178" max="7178" width="15.140625" style="1" customWidth="1"/>
    <col min="7179" max="7179" width="17.7109375" style="1" customWidth="1"/>
    <col min="7180" max="7180" width="13.42578125" style="1" customWidth="1"/>
    <col min="7181" max="7181" width="10.28515625" style="1" bestFit="1" customWidth="1"/>
    <col min="7182" max="7182" width="9.85546875" style="1" bestFit="1" customWidth="1"/>
    <col min="7183" max="7183" width="10.28515625" style="1" bestFit="1" customWidth="1"/>
    <col min="7184" max="7424" width="9.140625" style="1"/>
    <col min="7425" max="7425" width="0" style="1" hidden="1" customWidth="1"/>
    <col min="7426" max="7426" width="67.85546875" style="1" customWidth="1"/>
    <col min="7427" max="7427" width="18" style="1" customWidth="1"/>
    <col min="7428" max="7428" width="15.5703125" style="1" customWidth="1"/>
    <col min="7429" max="7431" width="15.42578125" style="1" customWidth="1"/>
    <col min="7432" max="7432" width="16" style="1" bestFit="1" customWidth="1"/>
    <col min="7433" max="7433" width="15.140625" style="1" bestFit="1" customWidth="1"/>
    <col min="7434" max="7434" width="15.140625" style="1" customWidth="1"/>
    <col min="7435" max="7435" width="17.7109375" style="1" customWidth="1"/>
    <col min="7436" max="7436" width="13.42578125" style="1" customWidth="1"/>
    <col min="7437" max="7437" width="10.28515625" style="1" bestFit="1" customWidth="1"/>
    <col min="7438" max="7438" width="9.85546875" style="1" bestFit="1" customWidth="1"/>
    <col min="7439" max="7439" width="10.28515625" style="1" bestFit="1" customWidth="1"/>
    <col min="7440" max="7680" width="9.140625" style="1"/>
    <col min="7681" max="7681" width="0" style="1" hidden="1" customWidth="1"/>
    <col min="7682" max="7682" width="67.85546875" style="1" customWidth="1"/>
    <col min="7683" max="7683" width="18" style="1" customWidth="1"/>
    <col min="7684" max="7684" width="15.5703125" style="1" customWidth="1"/>
    <col min="7685" max="7687" width="15.42578125" style="1" customWidth="1"/>
    <col min="7688" max="7688" width="16" style="1" bestFit="1" customWidth="1"/>
    <col min="7689" max="7689" width="15.140625" style="1" bestFit="1" customWidth="1"/>
    <col min="7690" max="7690" width="15.140625" style="1" customWidth="1"/>
    <col min="7691" max="7691" width="17.7109375" style="1" customWidth="1"/>
    <col min="7692" max="7692" width="13.42578125" style="1" customWidth="1"/>
    <col min="7693" max="7693" width="10.28515625" style="1" bestFit="1" customWidth="1"/>
    <col min="7694" max="7694" width="9.85546875" style="1" bestFit="1" customWidth="1"/>
    <col min="7695" max="7695" width="10.28515625" style="1" bestFit="1" customWidth="1"/>
    <col min="7696" max="7936" width="9.140625" style="1"/>
    <col min="7937" max="7937" width="0" style="1" hidden="1" customWidth="1"/>
    <col min="7938" max="7938" width="67.85546875" style="1" customWidth="1"/>
    <col min="7939" max="7939" width="18" style="1" customWidth="1"/>
    <col min="7940" max="7940" width="15.5703125" style="1" customWidth="1"/>
    <col min="7941" max="7943" width="15.42578125" style="1" customWidth="1"/>
    <col min="7944" max="7944" width="16" style="1" bestFit="1" customWidth="1"/>
    <col min="7945" max="7945" width="15.140625" style="1" bestFit="1" customWidth="1"/>
    <col min="7946" max="7946" width="15.140625" style="1" customWidth="1"/>
    <col min="7947" max="7947" width="17.7109375" style="1" customWidth="1"/>
    <col min="7948" max="7948" width="13.42578125" style="1" customWidth="1"/>
    <col min="7949" max="7949" width="10.28515625" style="1" bestFit="1" customWidth="1"/>
    <col min="7950" max="7950" width="9.85546875" style="1" bestFit="1" customWidth="1"/>
    <col min="7951" max="7951" width="10.28515625" style="1" bestFit="1" customWidth="1"/>
    <col min="7952" max="8192" width="9.140625" style="1"/>
    <col min="8193" max="8193" width="0" style="1" hidden="1" customWidth="1"/>
    <col min="8194" max="8194" width="67.85546875" style="1" customWidth="1"/>
    <col min="8195" max="8195" width="18" style="1" customWidth="1"/>
    <col min="8196" max="8196" width="15.5703125" style="1" customWidth="1"/>
    <col min="8197" max="8199" width="15.42578125" style="1" customWidth="1"/>
    <col min="8200" max="8200" width="16" style="1" bestFit="1" customWidth="1"/>
    <col min="8201" max="8201" width="15.140625" style="1" bestFit="1" customWidth="1"/>
    <col min="8202" max="8202" width="15.140625" style="1" customWidth="1"/>
    <col min="8203" max="8203" width="17.7109375" style="1" customWidth="1"/>
    <col min="8204" max="8204" width="13.42578125" style="1" customWidth="1"/>
    <col min="8205" max="8205" width="10.28515625" style="1" bestFit="1" customWidth="1"/>
    <col min="8206" max="8206" width="9.85546875" style="1" bestFit="1" customWidth="1"/>
    <col min="8207" max="8207" width="10.28515625" style="1" bestFit="1" customWidth="1"/>
    <col min="8208" max="8448" width="9.140625" style="1"/>
    <col min="8449" max="8449" width="0" style="1" hidden="1" customWidth="1"/>
    <col min="8450" max="8450" width="67.85546875" style="1" customWidth="1"/>
    <col min="8451" max="8451" width="18" style="1" customWidth="1"/>
    <col min="8452" max="8452" width="15.5703125" style="1" customWidth="1"/>
    <col min="8453" max="8455" width="15.42578125" style="1" customWidth="1"/>
    <col min="8456" max="8456" width="16" style="1" bestFit="1" customWidth="1"/>
    <col min="8457" max="8457" width="15.140625" style="1" bestFit="1" customWidth="1"/>
    <col min="8458" max="8458" width="15.140625" style="1" customWidth="1"/>
    <col min="8459" max="8459" width="17.7109375" style="1" customWidth="1"/>
    <col min="8460" max="8460" width="13.42578125" style="1" customWidth="1"/>
    <col min="8461" max="8461" width="10.28515625" style="1" bestFit="1" customWidth="1"/>
    <col min="8462" max="8462" width="9.85546875" style="1" bestFit="1" customWidth="1"/>
    <col min="8463" max="8463" width="10.28515625" style="1" bestFit="1" customWidth="1"/>
    <col min="8464" max="8704" width="9.140625" style="1"/>
    <col min="8705" max="8705" width="0" style="1" hidden="1" customWidth="1"/>
    <col min="8706" max="8706" width="67.85546875" style="1" customWidth="1"/>
    <col min="8707" max="8707" width="18" style="1" customWidth="1"/>
    <col min="8708" max="8708" width="15.5703125" style="1" customWidth="1"/>
    <col min="8709" max="8711" width="15.42578125" style="1" customWidth="1"/>
    <col min="8712" max="8712" width="16" style="1" bestFit="1" customWidth="1"/>
    <col min="8713" max="8713" width="15.140625" style="1" bestFit="1" customWidth="1"/>
    <col min="8714" max="8714" width="15.140625" style="1" customWidth="1"/>
    <col min="8715" max="8715" width="17.7109375" style="1" customWidth="1"/>
    <col min="8716" max="8716" width="13.42578125" style="1" customWidth="1"/>
    <col min="8717" max="8717" width="10.28515625" style="1" bestFit="1" customWidth="1"/>
    <col min="8718" max="8718" width="9.85546875" style="1" bestFit="1" customWidth="1"/>
    <col min="8719" max="8719" width="10.28515625" style="1" bestFit="1" customWidth="1"/>
    <col min="8720" max="8960" width="9.140625" style="1"/>
    <col min="8961" max="8961" width="0" style="1" hidden="1" customWidth="1"/>
    <col min="8962" max="8962" width="67.85546875" style="1" customWidth="1"/>
    <col min="8963" max="8963" width="18" style="1" customWidth="1"/>
    <col min="8964" max="8964" width="15.5703125" style="1" customWidth="1"/>
    <col min="8965" max="8967" width="15.42578125" style="1" customWidth="1"/>
    <col min="8968" max="8968" width="16" style="1" bestFit="1" customWidth="1"/>
    <col min="8969" max="8969" width="15.140625" style="1" bestFit="1" customWidth="1"/>
    <col min="8970" max="8970" width="15.140625" style="1" customWidth="1"/>
    <col min="8971" max="8971" width="17.7109375" style="1" customWidth="1"/>
    <col min="8972" max="8972" width="13.42578125" style="1" customWidth="1"/>
    <col min="8973" max="8973" width="10.28515625" style="1" bestFit="1" customWidth="1"/>
    <col min="8974" max="8974" width="9.85546875" style="1" bestFit="1" customWidth="1"/>
    <col min="8975" max="8975" width="10.28515625" style="1" bestFit="1" customWidth="1"/>
    <col min="8976" max="9216" width="9.140625" style="1"/>
    <col min="9217" max="9217" width="0" style="1" hidden="1" customWidth="1"/>
    <col min="9218" max="9218" width="67.85546875" style="1" customWidth="1"/>
    <col min="9219" max="9219" width="18" style="1" customWidth="1"/>
    <col min="9220" max="9220" width="15.5703125" style="1" customWidth="1"/>
    <col min="9221" max="9223" width="15.42578125" style="1" customWidth="1"/>
    <col min="9224" max="9224" width="16" style="1" bestFit="1" customWidth="1"/>
    <col min="9225" max="9225" width="15.140625" style="1" bestFit="1" customWidth="1"/>
    <col min="9226" max="9226" width="15.140625" style="1" customWidth="1"/>
    <col min="9227" max="9227" width="17.7109375" style="1" customWidth="1"/>
    <col min="9228" max="9228" width="13.42578125" style="1" customWidth="1"/>
    <col min="9229" max="9229" width="10.28515625" style="1" bestFit="1" customWidth="1"/>
    <col min="9230" max="9230" width="9.85546875" style="1" bestFit="1" customWidth="1"/>
    <col min="9231" max="9231" width="10.28515625" style="1" bestFit="1" customWidth="1"/>
    <col min="9232" max="9472" width="9.140625" style="1"/>
    <col min="9473" max="9473" width="0" style="1" hidden="1" customWidth="1"/>
    <col min="9474" max="9474" width="67.85546875" style="1" customWidth="1"/>
    <col min="9475" max="9475" width="18" style="1" customWidth="1"/>
    <col min="9476" max="9476" width="15.5703125" style="1" customWidth="1"/>
    <col min="9477" max="9479" width="15.42578125" style="1" customWidth="1"/>
    <col min="9480" max="9480" width="16" style="1" bestFit="1" customWidth="1"/>
    <col min="9481" max="9481" width="15.140625" style="1" bestFit="1" customWidth="1"/>
    <col min="9482" max="9482" width="15.140625" style="1" customWidth="1"/>
    <col min="9483" max="9483" width="17.7109375" style="1" customWidth="1"/>
    <col min="9484" max="9484" width="13.42578125" style="1" customWidth="1"/>
    <col min="9485" max="9485" width="10.28515625" style="1" bestFit="1" customWidth="1"/>
    <col min="9486" max="9486" width="9.85546875" style="1" bestFit="1" customWidth="1"/>
    <col min="9487" max="9487" width="10.28515625" style="1" bestFit="1" customWidth="1"/>
    <col min="9488" max="9728" width="9.140625" style="1"/>
    <col min="9729" max="9729" width="0" style="1" hidden="1" customWidth="1"/>
    <col min="9730" max="9730" width="67.85546875" style="1" customWidth="1"/>
    <col min="9731" max="9731" width="18" style="1" customWidth="1"/>
    <col min="9732" max="9732" width="15.5703125" style="1" customWidth="1"/>
    <col min="9733" max="9735" width="15.42578125" style="1" customWidth="1"/>
    <col min="9736" max="9736" width="16" style="1" bestFit="1" customWidth="1"/>
    <col min="9737" max="9737" width="15.140625" style="1" bestFit="1" customWidth="1"/>
    <col min="9738" max="9738" width="15.140625" style="1" customWidth="1"/>
    <col min="9739" max="9739" width="17.7109375" style="1" customWidth="1"/>
    <col min="9740" max="9740" width="13.42578125" style="1" customWidth="1"/>
    <col min="9741" max="9741" width="10.28515625" style="1" bestFit="1" customWidth="1"/>
    <col min="9742" max="9742" width="9.85546875" style="1" bestFit="1" customWidth="1"/>
    <col min="9743" max="9743" width="10.28515625" style="1" bestFit="1" customWidth="1"/>
    <col min="9744" max="9984" width="9.140625" style="1"/>
    <col min="9985" max="9985" width="0" style="1" hidden="1" customWidth="1"/>
    <col min="9986" max="9986" width="67.85546875" style="1" customWidth="1"/>
    <col min="9987" max="9987" width="18" style="1" customWidth="1"/>
    <col min="9988" max="9988" width="15.5703125" style="1" customWidth="1"/>
    <col min="9989" max="9991" width="15.42578125" style="1" customWidth="1"/>
    <col min="9992" max="9992" width="16" style="1" bestFit="1" customWidth="1"/>
    <col min="9993" max="9993" width="15.140625" style="1" bestFit="1" customWidth="1"/>
    <col min="9994" max="9994" width="15.140625" style="1" customWidth="1"/>
    <col min="9995" max="9995" width="17.7109375" style="1" customWidth="1"/>
    <col min="9996" max="9996" width="13.42578125" style="1" customWidth="1"/>
    <col min="9997" max="9997" width="10.28515625" style="1" bestFit="1" customWidth="1"/>
    <col min="9998" max="9998" width="9.85546875" style="1" bestFit="1" customWidth="1"/>
    <col min="9999" max="9999" width="10.28515625" style="1" bestFit="1" customWidth="1"/>
    <col min="10000" max="10240" width="9.140625" style="1"/>
    <col min="10241" max="10241" width="0" style="1" hidden="1" customWidth="1"/>
    <col min="10242" max="10242" width="67.85546875" style="1" customWidth="1"/>
    <col min="10243" max="10243" width="18" style="1" customWidth="1"/>
    <col min="10244" max="10244" width="15.5703125" style="1" customWidth="1"/>
    <col min="10245" max="10247" width="15.42578125" style="1" customWidth="1"/>
    <col min="10248" max="10248" width="16" style="1" bestFit="1" customWidth="1"/>
    <col min="10249" max="10249" width="15.140625" style="1" bestFit="1" customWidth="1"/>
    <col min="10250" max="10250" width="15.140625" style="1" customWidth="1"/>
    <col min="10251" max="10251" width="17.7109375" style="1" customWidth="1"/>
    <col min="10252" max="10252" width="13.42578125" style="1" customWidth="1"/>
    <col min="10253" max="10253" width="10.28515625" style="1" bestFit="1" customWidth="1"/>
    <col min="10254" max="10254" width="9.85546875" style="1" bestFit="1" customWidth="1"/>
    <col min="10255" max="10255" width="10.28515625" style="1" bestFit="1" customWidth="1"/>
    <col min="10256" max="10496" width="9.140625" style="1"/>
    <col min="10497" max="10497" width="0" style="1" hidden="1" customWidth="1"/>
    <col min="10498" max="10498" width="67.85546875" style="1" customWidth="1"/>
    <col min="10499" max="10499" width="18" style="1" customWidth="1"/>
    <col min="10500" max="10500" width="15.5703125" style="1" customWidth="1"/>
    <col min="10501" max="10503" width="15.42578125" style="1" customWidth="1"/>
    <col min="10504" max="10504" width="16" style="1" bestFit="1" customWidth="1"/>
    <col min="10505" max="10505" width="15.140625" style="1" bestFit="1" customWidth="1"/>
    <col min="10506" max="10506" width="15.140625" style="1" customWidth="1"/>
    <col min="10507" max="10507" width="17.7109375" style="1" customWidth="1"/>
    <col min="10508" max="10508" width="13.42578125" style="1" customWidth="1"/>
    <col min="10509" max="10509" width="10.28515625" style="1" bestFit="1" customWidth="1"/>
    <col min="10510" max="10510" width="9.85546875" style="1" bestFit="1" customWidth="1"/>
    <col min="10511" max="10511" width="10.28515625" style="1" bestFit="1" customWidth="1"/>
    <col min="10512" max="10752" width="9.140625" style="1"/>
    <col min="10753" max="10753" width="0" style="1" hidden="1" customWidth="1"/>
    <col min="10754" max="10754" width="67.85546875" style="1" customWidth="1"/>
    <col min="10755" max="10755" width="18" style="1" customWidth="1"/>
    <col min="10756" max="10756" width="15.5703125" style="1" customWidth="1"/>
    <col min="10757" max="10759" width="15.42578125" style="1" customWidth="1"/>
    <col min="10760" max="10760" width="16" style="1" bestFit="1" customWidth="1"/>
    <col min="10761" max="10761" width="15.140625" style="1" bestFit="1" customWidth="1"/>
    <col min="10762" max="10762" width="15.140625" style="1" customWidth="1"/>
    <col min="10763" max="10763" width="17.7109375" style="1" customWidth="1"/>
    <col min="10764" max="10764" width="13.42578125" style="1" customWidth="1"/>
    <col min="10765" max="10765" width="10.28515625" style="1" bestFit="1" customWidth="1"/>
    <col min="10766" max="10766" width="9.85546875" style="1" bestFit="1" customWidth="1"/>
    <col min="10767" max="10767" width="10.28515625" style="1" bestFit="1" customWidth="1"/>
    <col min="10768" max="11008" width="9.140625" style="1"/>
    <col min="11009" max="11009" width="0" style="1" hidden="1" customWidth="1"/>
    <col min="11010" max="11010" width="67.85546875" style="1" customWidth="1"/>
    <col min="11011" max="11011" width="18" style="1" customWidth="1"/>
    <col min="11012" max="11012" width="15.5703125" style="1" customWidth="1"/>
    <col min="11013" max="11015" width="15.42578125" style="1" customWidth="1"/>
    <col min="11016" max="11016" width="16" style="1" bestFit="1" customWidth="1"/>
    <col min="11017" max="11017" width="15.140625" style="1" bestFit="1" customWidth="1"/>
    <col min="11018" max="11018" width="15.140625" style="1" customWidth="1"/>
    <col min="11019" max="11019" width="17.7109375" style="1" customWidth="1"/>
    <col min="11020" max="11020" width="13.42578125" style="1" customWidth="1"/>
    <col min="11021" max="11021" width="10.28515625" style="1" bestFit="1" customWidth="1"/>
    <col min="11022" max="11022" width="9.85546875" style="1" bestFit="1" customWidth="1"/>
    <col min="11023" max="11023" width="10.28515625" style="1" bestFit="1" customWidth="1"/>
    <col min="11024" max="11264" width="9.140625" style="1"/>
    <col min="11265" max="11265" width="0" style="1" hidden="1" customWidth="1"/>
    <col min="11266" max="11266" width="67.85546875" style="1" customWidth="1"/>
    <col min="11267" max="11267" width="18" style="1" customWidth="1"/>
    <col min="11268" max="11268" width="15.5703125" style="1" customWidth="1"/>
    <col min="11269" max="11271" width="15.42578125" style="1" customWidth="1"/>
    <col min="11272" max="11272" width="16" style="1" bestFit="1" customWidth="1"/>
    <col min="11273" max="11273" width="15.140625" style="1" bestFit="1" customWidth="1"/>
    <col min="11274" max="11274" width="15.140625" style="1" customWidth="1"/>
    <col min="11275" max="11275" width="17.7109375" style="1" customWidth="1"/>
    <col min="11276" max="11276" width="13.42578125" style="1" customWidth="1"/>
    <col min="11277" max="11277" width="10.28515625" style="1" bestFit="1" customWidth="1"/>
    <col min="11278" max="11278" width="9.85546875" style="1" bestFit="1" customWidth="1"/>
    <col min="11279" max="11279" width="10.28515625" style="1" bestFit="1" customWidth="1"/>
    <col min="11280" max="11520" width="9.140625" style="1"/>
    <col min="11521" max="11521" width="0" style="1" hidden="1" customWidth="1"/>
    <col min="11522" max="11522" width="67.85546875" style="1" customWidth="1"/>
    <col min="11523" max="11523" width="18" style="1" customWidth="1"/>
    <col min="11524" max="11524" width="15.5703125" style="1" customWidth="1"/>
    <col min="11525" max="11527" width="15.42578125" style="1" customWidth="1"/>
    <col min="11528" max="11528" width="16" style="1" bestFit="1" customWidth="1"/>
    <col min="11529" max="11529" width="15.140625" style="1" bestFit="1" customWidth="1"/>
    <col min="11530" max="11530" width="15.140625" style="1" customWidth="1"/>
    <col min="11531" max="11531" width="17.7109375" style="1" customWidth="1"/>
    <col min="11532" max="11532" width="13.42578125" style="1" customWidth="1"/>
    <col min="11533" max="11533" width="10.28515625" style="1" bestFit="1" customWidth="1"/>
    <col min="11534" max="11534" width="9.85546875" style="1" bestFit="1" customWidth="1"/>
    <col min="11535" max="11535" width="10.28515625" style="1" bestFit="1" customWidth="1"/>
    <col min="11536" max="11776" width="9.140625" style="1"/>
    <col min="11777" max="11777" width="0" style="1" hidden="1" customWidth="1"/>
    <col min="11778" max="11778" width="67.85546875" style="1" customWidth="1"/>
    <col min="11779" max="11779" width="18" style="1" customWidth="1"/>
    <col min="11780" max="11780" width="15.5703125" style="1" customWidth="1"/>
    <col min="11781" max="11783" width="15.42578125" style="1" customWidth="1"/>
    <col min="11784" max="11784" width="16" style="1" bestFit="1" customWidth="1"/>
    <col min="11785" max="11785" width="15.140625" style="1" bestFit="1" customWidth="1"/>
    <col min="11786" max="11786" width="15.140625" style="1" customWidth="1"/>
    <col min="11787" max="11787" width="17.7109375" style="1" customWidth="1"/>
    <col min="11788" max="11788" width="13.42578125" style="1" customWidth="1"/>
    <col min="11789" max="11789" width="10.28515625" style="1" bestFit="1" customWidth="1"/>
    <col min="11790" max="11790" width="9.85546875" style="1" bestFit="1" customWidth="1"/>
    <col min="11791" max="11791" width="10.28515625" style="1" bestFit="1" customWidth="1"/>
    <col min="11792" max="12032" width="9.140625" style="1"/>
    <col min="12033" max="12033" width="0" style="1" hidden="1" customWidth="1"/>
    <col min="12034" max="12034" width="67.85546875" style="1" customWidth="1"/>
    <col min="12035" max="12035" width="18" style="1" customWidth="1"/>
    <col min="12036" max="12036" width="15.5703125" style="1" customWidth="1"/>
    <col min="12037" max="12039" width="15.42578125" style="1" customWidth="1"/>
    <col min="12040" max="12040" width="16" style="1" bestFit="1" customWidth="1"/>
    <col min="12041" max="12041" width="15.140625" style="1" bestFit="1" customWidth="1"/>
    <col min="12042" max="12042" width="15.140625" style="1" customWidth="1"/>
    <col min="12043" max="12043" width="17.7109375" style="1" customWidth="1"/>
    <col min="12044" max="12044" width="13.42578125" style="1" customWidth="1"/>
    <col min="12045" max="12045" width="10.28515625" style="1" bestFit="1" customWidth="1"/>
    <col min="12046" max="12046" width="9.85546875" style="1" bestFit="1" customWidth="1"/>
    <col min="12047" max="12047" width="10.28515625" style="1" bestFit="1" customWidth="1"/>
    <col min="12048" max="12288" width="9.140625" style="1"/>
    <col min="12289" max="12289" width="0" style="1" hidden="1" customWidth="1"/>
    <col min="12290" max="12290" width="67.85546875" style="1" customWidth="1"/>
    <col min="12291" max="12291" width="18" style="1" customWidth="1"/>
    <col min="12292" max="12292" width="15.5703125" style="1" customWidth="1"/>
    <col min="12293" max="12295" width="15.42578125" style="1" customWidth="1"/>
    <col min="12296" max="12296" width="16" style="1" bestFit="1" customWidth="1"/>
    <col min="12297" max="12297" width="15.140625" style="1" bestFit="1" customWidth="1"/>
    <col min="12298" max="12298" width="15.140625" style="1" customWidth="1"/>
    <col min="12299" max="12299" width="17.7109375" style="1" customWidth="1"/>
    <col min="12300" max="12300" width="13.42578125" style="1" customWidth="1"/>
    <col min="12301" max="12301" width="10.28515625" style="1" bestFit="1" customWidth="1"/>
    <col min="12302" max="12302" width="9.85546875" style="1" bestFit="1" customWidth="1"/>
    <col min="12303" max="12303" width="10.28515625" style="1" bestFit="1" customWidth="1"/>
    <col min="12304" max="12544" width="9.140625" style="1"/>
    <col min="12545" max="12545" width="0" style="1" hidden="1" customWidth="1"/>
    <col min="12546" max="12546" width="67.85546875" style="1" customWidth="1"/>
    <col min="12547" max="12547" width="18" style="1" customWidth="1"/>
    <col min="12548" max="12548" width="15.5703125" style="1" customWidth="1"/>
    <col min="12549" max="12551" width="15.42578125" style="1" customWidth="1"/>
    <col min="12552" max="12552" width="16" style="1" bestFit="1" customWidth="1"/>
    <col min="12553" max="12553" width="15.140625" style="1" bestFit="1" customWidth="1"/>
    <col min="12554" max="12554" width="15.140625" style="1" customWidth="1"/>
    <col min="12555" max="12555" width="17.7109375" style="1" customWidth="1"/>
    <col min="12556" max="12556" width="13.42578125" style="1" customWidth="1"/>
    <col min="12557" max="12557" width="10.28515625" style="1" bestFit="1" customWidth="1"/>
    <col min="12558" max="12558" width="9.85546875" style="1" bestFit="1" customWidth="1"/>
    <col min="12559" max="12559" width="10.28515625" style="1" bestFit="1" customWidth="1"/>
    <col min="12560" max="12800" width="9.140625" style="1"/>
    <col min="12801" max="12801" width="0" style="1" hidden="1" customWidth="1"/>
    <col min="12802" max="12802" width="67.85546875" style="1" customWidth="1"/>
    <col min="12803" max="12803" width="18" style="1" customWidth="1"/>
    <col min="12804" max="12804" width="15.5703125" style="1" customWidth="1"/>
    <col min="12805" max="12807" width="15.42578125" style="1" customWidth="1"/>
    <col min="12808" max="12808" width="16" style="1" bestFit="1" customWidth="1"/>
    <col min="12809" max="12809" width="15.140625" style="1" bestFit="1" customWidth="1"/>
    <col min="12810" max="12810" width="15.140625" style="1" customWidth="1"/>
    <col min="12811" max="12811" width="17.7109375" style="1" customWidth="1"/>
    <col min="12812" max="12812" width="13.42578125" style="1" customWidth="1"/>
    <col min="12813" max="12813" width="10.28515625" style="1" bestFit="1" customWidth="1"/>
    <col min="12814" max="12814" width="9.85546875" style="1" bestFit="1" customWidth="1"/>
    <col min="12815" max="12815" width="10.28515625" style="1" bestFit="1" customWidth="1"/>
    <col min="12816" max="13056" width="9.140625" style="1"/>
    <col min="13057" max="13057" width="0" style="1" hidden="1" customWidth="1"/>
    <col min="13058" max="13058" width="67.85546875" style="1" customWidth="1"/>
    <col min="13059" max="13059" width="18" style="1" customWidth="1"/>
    <col min="13060" max="13060" width="15.5703125" style="1" customWidth="1"/>
    <col min="13061" max="13063" width="15.42578125" style="1" customWidth="1"/>
    <col min="13064" max="13064" width="16" style="1" bestFit="1" customWidth="1"/>
    <col min="13065" max="13065" width="15.140625" style="1" bestFit="1" customWidth="1"/>
    <col min="13066" max="13066" width="15.140625" style="1" customWidth="1"/>
    <col min="13067" max="13067" width="17.7109375" style="1" customWidth="1"/>
    <col min="13068" max="13068" width="13.42578125" style="1" customWidth="1"/>
    <col min="13069" max="13069" width="10.28515625" style="1" bestFit="1" customWidth="1"/>
    <col min="13070" max="13070" width="9.85546875" style="1" bestFit="1" customWidth="1"/>
    <col min="13071" max="13071" width="10.28515625" style="1" bestFit="1" customWidth="1"/>
    <col min="13072" max="13312" width="9.140625" style="1"/>
    <col min="13313" max="13313" width="0" style="1" hidden="1" customWidth="1"/>
    <col min="13314" max="13314" width="67.85546875" style="1" customWidth="1"/>
    <col min="13315" max="13315" width="18" style="1" customWidth="1"/>
    <col min="13316" max="13316" width="15.5703125" style="1" customWidth="1"/>
    <col min="13317" max="13319" width="15.42578125" style="1" customWidth="1"/>
    <col min="13320" max="13320" width="16" style="1" bestFit="1" customWidth="1"/>
    <col min="13321" max="13321" width="15.140625" style="1" bestFit="1" customWidth="1"/>
    <col min="13322" max="13322" width="15.140625" style="1" customWidth="1"/>
    <col min="13323" max="13323" width="17.7109375" style="1" customWidth="1"/>
    <col min="13324" max="13324" width="13.42578125" style="1" customWidth="1"/>
    <col min="13325" max="13325" width="10.28515625" style="1" bestFit="1" customWidth="1"/>
    <col min="13326" max="13326" width="9.85546875" style="1" bestFit="1" customWidth="1"/>
    <col min="13327" max="13327" width="10.28515625" style="1" bestFit="1" customWidth="1"/>
    <col min="13328" max="13568" width="9.140625" style="1"/>
    <col min="13569" max="13569" width="0" style="1" hidden="1" customWidth="1"/>
    <col min="13570" max="13570" width="67.85546875" style="1" customWidth="1"/>
    <col min="13571" max="13571" width="18" style="1" customWidth="1"/>
    <col min="13572" max="13572" width="15.5703125" style="1" customWidth="1"/>
    <col min="13573" max="13575" width="15.42578125" style="1" customWidth="1"/>
    <col min="13576" max="13576" width="16" style="1" bestFit="1" customWidth="1"/>
    <col min="13577" max="13577" width="15.140625" style="1" bestFit="1" customWidth="1"/>
    <col min="13578" max="13578" width="15.140625" style="1" customWidth="1"/>
    <col min="13579" max="13579" width="17.7109375" style="1" customWidth="1"/>
    <col min="13580" max="13580" width="13.42578125" style="1" customWidth="1"/>
    <col min="13581" max="13581" width="10.28515625" style="1" bestFit="1" customWidth="1"/>
    <col min="13582" max="13582" width="9.85546875" style="1" bestFit="1" customWidth="1"/>
    <col min="13583" max="13583" width="10.28515625" style="1" bestFit="1" customWidth="1"/>
    <col min="13584" max="13824" width="9.140625" style="1"/>
    <col min="13825" max="13825" width="0" style="1" hidden="1" customWidth="1"/>
    <col min="13826" max="13826" width="67.85546875" style="1" customWidth="1"/>
    <col min="13827" max="13827" width="18" style="1" customWidth="1"/>
    <col min="13828" max="13828" width="15.5703125" style="1" customWidth="1"/>
    <col min="13829" max="13831" width="15.42578125" style="1" customWidth="1"/>
    <col min="13832" max="13832" width="16" style="1" bestFit="1" customWidth="1"/>
    <col min="13833" max="13833" width="15.140625" style="1" bestFit="1" customWidth="1"/>
    <col min="13834" max="13834" width="15.140625" style="1" customWidth="1"/>
    <col min="13835" max="13835" width="17.7109375" style="1" customWidth="1"/>
    <col min="13836" max="13836" width="13.42578125" style="1" customWidth="1"/>
    <col min="13837" max="13837" width="10.28515625" style="1" bestFit="1" customWidth="1"/>
    <col min="13838" max="13838" width="9.85546875" style="1" bestFit="1" customWidth="1"/>
    <col min="13839" max="13839" width="10.28515625" style="1" bestFit="1" customWidth="1"/>
    <col min="13840" max="14080" width="9.140625" style="1"/>
    <col min="14081" max="14081" width="0" style="1" hidden="1" customWidth="1"/>
    <col min="14082" max="14082" width="67.85546875" style="1" customWidth="1"/>
    <col min="14083" max="14083" width="18" style="1" customWidth="1"/>
    <col min="14084" max="14084" width="15.5703125" style="1" customWidth="1"/>
    <col min="14085" max="14087" width="15.42578125" style="1" customWidth="1"/>
    <col min="14088" max="14088" width="16" style="1" bestFit="1" customWidth="1"/>
    <col min="14089" max="14089" width="15.140625" style="1" bestFit="1" customWidth="1"/>
    <col min="14090" max="14090" width="15.140625" style="1" customWidth="1"/>
    <col min="14091" max="14091" width="17.7109375" style="1" customWidth="1"/>
    <col min="14092" max="14092" width="13.42578125" style="1" customWidth="1"/>
    <col min="14093" max="14093" width="10.28515625" style="1" bestFit="1" customWidth="1"/>
    <col min="14094" max="14094" width="9.85546875" style="1" bestFit="1" customWidth="1"/>
    <col min="14095" max="14095" width="10.28515625" style="1" bestFit="1" customWidth="1"/>
    <col min="14096" max="14336" width="9.140625" style="1"/>
    <col min="14337" max="14337" width="0" style="1" hidden="1" customWidth="1"/>
    <col min="14338" max="14338" width="67.85546875" style="1" customWidth="1"/>
    <col min="14339" max="14339" width="18" style="1" customWidth="1"/>
    <col min="14340" max="14340" width="15.5703125" style="1" customWidth="1"/>
    <col min="14341" max="14343" width="15.42578125" style="1" customWidth="1"/>
    <col min="14344" max="14344" width="16" style="1" bestFit="1" customWidth="1"/>
    <col min="14345" max="14345" width="15.140625" style="1" bestFit="1" customWidth="1"/>
    <col min="14346" max="14346" width="15.140625" style="1" customWidth="1"/>
    <col min="14347" max="14347" width="17.7109375" style="1" customWidth="1"/>
    <col min="14348" max="14348" width="13.42578125" style="1" customWidth="1"/>
    <col min="14349" max="14349" width="10.28515625" style="1" bestFit="1" customWidth="1"/>
    <col min="14350" max="14350" width="9.85546875" style="1" bestFit="1" customWidth="1"/>
    <col min="14351" max="14351" width="10.28515625" style="1" bestFit="1" customWidth="1"/>
    <col min="14352" max="14592" width="9.140625" style="1"/>
    <col min="14593" max="14593" width="0" style="1" hidden="1" customWidth="1"/>
    <col min="14594" max="14594" width="67.85546875" style="1" customWidth="1"/>
    <col min="14595" max="14595" width="18" style="1" customWidth="1"/>
    <col min="14596" max="14596" width="15.5703125" style="1" customWidth="1"/>
    <col min="14597" max="14599" width="15.42578125" style="1" customWidth="1"/>
    <col min="14600" max="14600" width="16" style="1" bestFit="1" customWidth="1"/>
    <col min="14601" max="14601" width="15.140625" style="1" bestFit="1" customWidth="1"/>
    <col min="14602" max="14602" width="15.140625" style="1" customWidth="1"/>
    <col min="14603" max="14603" width="17.7109375" style="1" customWidth="1"/>
    <col min="14604" max="14604" width="13.42578125" style="1" customWidth="1"/>
    <col min="14605" max="14605" width="10.28515625" style="1" bestFit="1" customWidth="1"/>
    <col min="14606" max="14606" width="9.85546875" style="1" bestFit="1" customWidth="1"/>
    <col min="14607" max="14607" width="10.28515625" style="1" bestFit="1" customWidth="1"/>
    <col min="14608" max="14848" width="9.140625" style="1"/>
    <col min="14849" max="14849" width="0" style="1" hidden="1" customWidth="1"/>
    <col min="14850" max="14850" width="67.85546875" style="1" customWidth="1"/>
    <col min="14851" max="14851" width="18" style="1" customWidth="1"/>
    <col min="14852" max="14852" width="15.5703125" style="1" customWidth="1"/>
    <col min="14853" max="14855" width="15.42578125" style="1" customWidth="1"/>
    <col min="14856" max="14856" width="16" style="1" bestFit="1" customWidth="1"/>
    <col min="14857" max="14857" width="15.140625" style="1" bestFit="1" customWidth="1"/>
    <col min="14858" max="14858" width="15.140625" style="1" customWidth="1"/>
    <col min="14859" max="14859" width="17.7109375" style="1" customWidth="1"/>
    <col min="14860" max="14860" width="13.42578125" style="1" customWidth="1"/>
    <col min="14861" max="14861" width="10.28515625" style="1" bestFit="1" customWidth="1"/>
    <col min="14862" max="14862" width="9.85546875" style="1" bestFit="1" customWidth="1"/>
    <col min="14863" max="14863" width="10.28515625" style="1" bestFit="1" customWidth="1"/>
    <col min="14864" max="15104" width="9.140625" style="1"/>
    <col min="15105" max="15105" width="0" style="1" hidden="1" customWidth="1"/>
    <col min="15106" max="15106" width="67.85546875" style="1" customWidth="1"/>
    <col min="15107" max="15107" width="18" style="1" customWidth="1"/>
    <col min="15108" max="15108" width="15.5703125" style="1" customWidth="1"/>
    <col min="15109" max="15111" width="15.42578125" style="1" customWidth="1"/>
    <col min="15112" max="15112" width="16" style="1" bestFit="1" customWidth="1"/>
    <col min="15113" max="15113" width="15.140625" style="1" bestFit="1" customWidth="1"/>
    <col min="15114" max="15114" width="15.140625" style="1" customWidth="1"/>
    <col min="15115" max="15115" width="17.7109375" style="1" customWidth="1"/>
    <col min="15116" max="15116" width="13.42578125" style="1" customWidth="1"/>
    <col min="15117" max="15117" width="10.28515625" style="1" bestFit="1" customWidth="1"/>
    <col min="15118" max="15118" width="9.85546875" style="1" bestFit="1" customWidth="1"/>
    <col min="15119" max="15119" width="10.28515625" style="1" bestFit="1" customWidth="1"/>
    <col min="15120" max="15360" width="9.140625" style="1"/>
    <col min="15361" max="15361" width="0" style="1" hidden="1" customWidth="1"/>
    <col min="15362" max="15362" width="67.85546875" style="1" customWidth="1"/>
    <col min="15363" max="15363" width="18" style="1" customWidth="1"/>
    <col min="15364" max="15364" width="15.5703125" style="1" customWidth="1"/>
    <col min="15365" max="15367" width="15.42578125" style="1" customWidth="1"/>
    <col min="15368" max="15368" width="16" style="1" bestFit="1" customWidth="1"/>
    <col min="15369" max="15369" width="15.140625" style="1" bestFit="1" customWidth="1"/>
    <col min="15370" max="15370" width="15.140625" style="1" customWidth="1"/>
    <col min="15371" max="15371" width="17.7109375" style="1" customWidth="1"/>
    <col min="15372" max="15372" width="13.42578125" style="1" customWidth="1"/>
    <col min="15373" max="15373" width="10.28515625" style="1" bestFit="1" customWidth="1"/>
    <col min="15374" max="15374" width="9.85546875" style="1" bestFit="1" customWidth="1"/>
    <col min="15375" max="15375" width="10.28515625" style="1" bestFit="1" customWidth="1"/>
    <col min="15376" max="15616" width="9.140625" style="1"/>
    <col min="15617" max="15617" width="0" style="1" hidden="1" customWidth="1"/>
    <col min="15618" max="15618" width="67.85546875" style="1" customWidth="1"/>
    <col min="15619" max="15619" width="18" style="1" customWidth="1"/>
    <col min="15620" max="15620" width="15.5703125" style="1" customWidth="1"/>
    <col min="15621" max="15623" width="15.42578125" style="1" customWidth="1"/>
    <col min="15624" max="15624" width="16" style="1" bestFit="1" customWidth="1"/>
    <col min="15625" max="15625" width="15.140625" style="1" bestFit="1" customWidth="1"/>
    <col min="15626" max="15626" width="15.140625" style="1" customWidth="1"/>
    <col min="15627" max="15627" width="17.7109375" style="1" customWidth="1"/>
    <col min="15628" max="15628" width="13.42578125" style="1" customWidth="1"/>
    <col min="15629" max="15629" width="10.28515625" style="1" bestFit="1" customWidth="1"/>
    <col min="15630" max="15630" width="9.85546875" style="1" bestFit="1" customWidth="1"/>
    <col min="15631" max="15631" width="10.28515625" style="1" bestFit="1" customWidth="1"/>
    <col min="15632" max="15872" width="9.140625" style="1"/>
    <col min="15873" max="15873" width="0" style="1" hidden="1" customWidth="1"/>
    <col min="15874" max="15874" width="67.85546875" style="1" customWidth="1"/>
    <col min="15875" max="15875" width="18" style="1" customWidth="1"/>
    <col min="15876" max="15876" width="15.5703125" style="1" customWidth="1"/>
    <col min="15877" max="15879" width="15.42578125" style="1" customWidth="1"/>
    <col min="15880" max="15880" width="16" style="1" bestFit="1" customWidth="1"/>
    <col min="15881" max="15881" width="15.140625" style="1" bestFit="1" customWidth="1"/>
    <col min="15882" max="15882" width="15.140625" style="1" customWidth="1"/>
    <col min="15883" max="15883" width="17.7109375" style="1" customWidth="1"/>
    <col min="15884" max="15884" width="13.42578125" style="1" customWidth="1"/>
    <col min="15885" max="15885" width="10.28515625" style="1" bestFit="1" customWidth="1"/>
    <col min="15886" max="15886" width="9.85546875" style="1" bestFit="1" customWidth="1"/>
    <col min="15887" max="15887" width="10.28515625" style="1" bestFit="1" customWidth="1"/>
    <col min="15888" max="16128" width="9.140625" style="1"/>
    <col min="16129" max="16129" width="0" style="1" hidden="1" customWidth="1"/>
    <col min="16130" max="16130" width="67.85546875" style="1" customWidth="1"/>
    <col min="16131" max="16131" width="18" style="1" customWidth="1"/>
    <col min="16132" max="16132" width="15.5703125" style="1" customWidth="1"/>
    <col min="16133" max="16135" width="15.42578125" style="1" customWidth="1"/>
    <col min="16136" max="16136" width="16" style="1" bestFit="1" customWidth="1"/>
    <col min="16137" max="16137" width="15.140625" style="1" bestFit="1" customWidth="1"/>
    <col min="16138" max="16138" width="15.140625" style="1" customWidth="1"/>
    <col min="16139" max="16139" width="17.7109375" style="1" customWidth="1"/>
    <col min="16140" max="16140" width="13.42578125" style="1" customWidth="1"/>
    <col min="16141" max="16141" width="10.28515625" style="1" bestFit="1" customWidth="1"/>
    <col min="16142" max="16142" width="9.85546875" style="1" bestFit="1" customWidth="1"/>
    <col min="16143" max="16143" width="10.28515625" style="1" bestFit="1" customWidth="1"/>
    <col min="16144" max="16384" width="9.140625" style="1"/>
  </cols>
  <sheetData>
    <row r="1" spans="2:19" hidden="1" x14ac:dyDescent="0.25">
      <c r="B1" s="316" t="s">
        <v>0</v>
      </c>
      <c r="C1" s="317"/>
      <c r="D1" s="317"/>
      <c r="E1" s="317"/>
      <c r="F1" s="317"/>
      <c r="G1" s="317"/>
      <c r="H1" s="318"/>
    </row>
    <row r="2" spans="2:19" hidden="1" x14ac:dyDescent="0.25">
      <c r="B2" s="319" t="s">
        <v>1</v>
      </c>
      <c r="C2" s="320"/>
      <c r="D2" s="320"/>
      <c r="E2" s="320"/>
      <c r="F2" s="320"/>
      <c r="G2" s="320"/>
      <c r="H2" s="321"/>
    </row>
    <row r="3" spans="2:19" x14ac:dyDescent="0.25">
      <c r="B3" s="95" t="s">
        <v>2</v>
      </c>
      <c r="C3" s="96"/>
      <c r="D3" s="97"/>
      <c r="E3" s="98"/>
      <c r="F3" s="98"/>
      <c r="G3" s="98"/>
      <c r="H3" s="99"/>
    </row>
    <row r="4" spans="2:19" x14ac:dyDescent="0.25">
      <c r="B4" s="95" t="s">
        <v>308</v>
      </c>
      <c r="C4" s="96"/>
      <c r="D4" s="131"/>
      <c r="E4" s="96"/>
      <c r="F4" s="96"/>
      <c r="G4" s="96"/>
      <c r="H4" s="132"/>
    </row>
    <row r="5" spans="2:19" x14ac:dyDescent="0.25">
      <c r="B5" s="148" t="s">
        <v>4</v>
      </c>
      <c r="C5" s="100"/>
      <c r="D5" s="101"/>
      <c r="E5" s="100"/>
      <c r="F5" s="100"/>
      <c r="G5" s="100"/>
      <c r="H5" s="102"/>
    </row>
    <row r="6" spans="2:19" x14ac:dyDescent="0.25">
      <c r="B6" s="95"/>
      <c r="C6" s="100"/>
      <c r="D6" s="101"/>
      <c r="E6" s="100"/>
      <c r="F6" s="100"/>
      <c r="G6" s="100"/>
      <c r="H6" s="102"/>
    </row>
    <row r="7" spans="2:19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</row>
    <row r="8" spans="2:19" s="160" customFormat="1" x14ac:dyDescent="0.25">
      <c r="B8" s="27" t="s">
        <v>12</v>
      </c>
      <c r="C8" s="45"/>
      <c r="D8" s="76"/>
      <c r="E8" s="47"/>
      <c r="F8" s="48"/>
      <c r="G8" s="48"/>
      <c r="H8" s="23"/>
      <c r="I8" s="169"/>
      <c r="J8" s="170"/>
      <c r="K8" s="171"/>
      <c r="L8" s="156"/>
      <c r="O8" s="2"/>
      <c r="P8" s="2"/>
      <c r="Q8" s="2"/>
      <c r="R8" s="2"/>
      <c r="S8" s="2"/>
    </row>
    <row r="9" spans="2:19" s="160" customFormat="1" x14ac:dyDescent="0.25">
      <c r="B9" s="27" t="s">
        <v>13</v>
      </c>
      <c r="C9" s="27"/>
      <c r="D9" s="79"/>
      <c r="E9" s="44"/>
      <c r="F9" s="44"/>
      <c r="G9" s="44"/>
      <c r="H9" s="23"/>
      <c r="I9" s="169"/>
      <c r="J9" s="170"/>
      <c r="K9" s="1"/>
      <c r="L9" s="2"/>
      <c r="O9" s="2"/>
      <c r="P9" s="2"/>
      <c r="Q9" s="2"/>
      <c r="R9" s="2"/>
      <c r="S9" s="2"/>
    </row>
    <row r="10" spans="2:19" s="160" customFormat="1" x14ac:dyDescent="0.25">
      <c r="B10" s="27" t="s">
        <v>14</v>
      </c>
      <c r="C10" s="45"/>
      <c r="D10" s="77"/>
      <c r="E10" s="47"/>
      <c r="F10" s="47"/>
      <c r="G10" s="47"/>
      <c r="H10" s="23"/>
      <c r="I10" s="169"/>
      <c r="J10" s="170"/>
      <c r="K10" s="1"/>
      <c r="L10" s="2"/>
      <c r="O10" s="2"/>
      <c r="P10" s="2"/>
      <c r="Q10" s="2"/>
      <c r="R10" s="2"/>
      <c r="S10" s="2"/>
    </row>
    <row r="11" spans="2:19" s="160" customFormat="1" x14ac:dyDescent="0.25">
      <c r="B11" s="45" t="s">
        <v>309</v>
      </c>
      <c r="C11" s="45" t="s">
        <v>16</v>
      </c>
      <c r="D11" s="77">
        <v>900</v>
      </c>
      <c r="E11" s="47">
        <v>9631.8799999999992</v>
      </c>
      <c r="F11" s="47">
        <v>2.86</v>
      </c>
      <c r="G11" s="47">
        <v>3.9452000000000003</v>
      </c>
      <c r="H11" s="23" t="s">
        <v>310</v>
      </c>
      <c r="I11" s="169"/>
      <c r="J11" s="170"/>
      <c r="K11" s="1"/>
      <c r="L11" s="2"/>
      <c r="O11" s="2"/>
      <c r="P11" s="2"/>
      <c r="Q11" s="2"/>
      <c r="R11" s="2"/>
      <c r="S11" s="2"/>
    </row>
    <row r="12" spans="2:19" s="160" customFormat="1" x14ac:dyDescent="0.25">
      <c r="B12" s="45" t="s">
        <v>311</v>
      </c>
      <c r="C12" s="45" t="s">
        <v>250</v>
      </c>
      <c r="D12" s="77">
        <v>400</v>
      </c>
      <c r="E12" s="47">
        <v>4064.73</v>
      </c>
      <c r="F12" s="47">
        <v>1.21</v>
      </c>
      <c r="G12" s="47">
        <v>4.0199999999999996</v>
      </c>
      <c r="H12" s="23" t="s">
        <v>312</v>
      </c>
      <c r="I12" s="169"/>
      <c r="J12" s="170"/>
      <c r="K12" s="1"/>
      <c r="L12" s="2"/>
      <c r="O12" s="2"/>
      <c r="P12" s="2"/>
      <c r="Q12" s="2"/>
      <c r="R12" s="2"/>
      <c r="S12" s="2"/>
    </row>
    <row r="13" spans="2:19" s="160" customFormat="1" x14ac:dyDescent="0.25">
      <c r="B13" s="27" t="s">
        <v>88</v>
      </c>
      <c r="C13" s="27"/>
      <c r="D13" s="79"/>
      <c r="E13" s="36">
        <f>SUM(E11:E12)</f>
        <v>13696.609999999999</v>
      </c>
      <c r="F13" s="36">
        <f>SUM(F11:F12)</f>
        <v>4.07</v>
      </c>
      <c r="G13" s="44"/>
      <c r="H13" s="23"/>
      <c r="I13" s="169"/>
      <c r="J13" s="170"/>
      <c r="K13" s="1"/>
      <c r="L13" s="2"/>
      <c r="O13" s="2"/>
      <c r="P13" s="2"/>
      <c r="Q13" s="2"/>
      <c r="R13" s="2"/>
      <c r="S13" s="2"/>
    </row>
    <row r="14" spans="2:19" s="160" customFormat="1" x14ac:dyDescent="0.25">
      <c r="B14" s="27" t="s">
        <v>90</v>
      </c>
      <c r="C14" s="27"/>
      <c r="D14" s="79"/>
      <c r="E14" s="44"/>
      <c r="F14" s="44"/>
      <c r="G14" s="44"/>
      <c r="H14" s="23"/>
      <c r="I14" s="169"/>
      <c r="J14" s="170"/>
      <c r="K14" s="1"/>
      <c r="L14" s="2"/>
      <c r="O14" s="2"/>
      <c r="P14" s="2"/>
      <c r="Q14" s="2"/>
      <c r="R14" s="2"/>
      <c r="S14" s="2"/>
    </row>
    <row r="15" spans="2:19" s="160" customFormat="1" x14ac:dyDescent="0.25">
      <c r="B15" s="27" t="s">
        <v>91</v>
      </c>
      <c r="C15" s="27"/>
      <c r="D15" s="79"/>
      <c r="E15" s="44"/>
      <c r="F15" s="44"/>
      <c r="G15" s="44"/>
      <c r="H15" s="23"/>
      <c r="I15" s="169"/>
      <c r="J15" s="170"/>
      <c r="K15" s="1"/>
      <c r="L15" s="2"/>
      <c r="O15" s="2"/>
      <c r="P15" s="2"/>
      <c r="Q15" s="2"/>
      <c r="R15" s="2"/>
      <c r="S15" s="2"/>
    </row>
    <row r="16" spans="2:19" s="160" customFormat="1" x14ac:dyDescent="0.25">
      <c r="B16" s="45" t="s">
        <v>313</v>
      </c>
      <c r="C16" s="45" t="s">
        <v>99</v>
      </c>
      <c r="D16" s="77">
        <v>15500000</v>
      </c>
      <c r="E16" s="47">
        <v>16113.1</v>
      </c>
      <c r="F16" s="47">
        <v>4.79</v>
      </c>
      <c r="G16" s="47">
        <v>3.6236999999999999</v>
      </c>
      <c r="H16" s="23" t="s">
        <v>314</v>
      </c>
      <c r="I16" s="169"/>
      <c r="J16" s="170"/>
      <c r="K16" s="1"/>
      <c r="L16" s="2"/>
      <c r="O16" s="2"/>
      <c r="P16" s="2"/>
      <c r="Q16" s="2"/>
      <c r="R16" s="2"/>
      <c r="S16" s="2"/>
    </row>
    <row r="17" spans="2:19" s="160" customFormat="1" x14ac:dyDescent="0.25">
      <c r="B17" s="27" t="s">
        <v>88</v>
      </c>
      <c r="C17" s="27"/>
      <c r="D17" s="79"/>
      <c r="E17" s="35">
        <f>SUM(E16)</f>
        <v>16113.1</v>
      </c>
      <c r="F17" s="36">
        <f>SUM(F16)</f>
        <v>4.79</v>
      </c>
      <c r="G17" s="44"/>
      <c r="H17" s="23"/>
      <c r="I17" s="169"/>
      <c r="J17" s="170"/>
      <c r="K17" s="1"/>
      <c r="L17" s="2"/>
      <c r="O17" s="2"/>
      <c r="P17" s="2"/>
      <c r="Q17" s="2"/>
      <c r="R17" s="2"/>
      <c r="S17" s="2"/>
    </row>
    <row r="18" spans="2:19" s="160" customFormat="1" x14ac:dyDescent="0.25">
      <c r="B18" s="27" t="s">
        <v>95</v>
      </c>
      <c r="C18" s="27"/>
      <c r="D18" s="79"/>
      <c r="E18" s="44"/>
      <c r="F18" s="44"/>
      <c r="G18" s="44"/>
      <c r="H18" s="23"/>
      <c r="I18" s="169"/>
      <c r="J18" s="170"/>
      <c r="K18" s="1"/>
      <c r="L18" s="2"/>
      <c r="O18" s="2"/>
      <c r="P18" s="2"/>
      <c r="Q18" s="2"/>
      <c r="R18" s="2"/>
      <c r="S18" s="2"/>
    </row>
    <row r="19" spans="2:19" s="160" customFormat="1" x14ac:dyDescent="0.25">
      <c r="B19" s="27" t="s">
        <v>109</v>
      </c>
      <c r="C19" s="27"/>
      <c r="D19" s="79"/>
      <c r="E19" s="44"/>
      <c r="F19" s="44"/>
      <c r="G19" s="44"/>
      <c r="H19" s="23"/>
      <c r="I19" s="169"/>
      <c r="J19" s="170"/>
      <c r="K19" s="1"/>
      <c r="L19" s="2"/>
      <c r="O19" s="2"/>
      <c r="P19" s="2"/>
      <c r="Q19" s="2"/>
      <c r="R19" s="2"/>
      <c r="S19" s="2"/>
    </row>
    <row r="20" spans="2:19" s="160" customFormat="1" x14ac:dyDescent="0.25">
      <c r="B20" s="45" t="s">
        <v>315</v>
      </c>
      <c r="C20" s="45" t="s">
        <v>316</v>
      </c>
      <c r="D20" s="77">
        <v>10000</v>
      </c>
      <c r="E20" s="47">
        <v>9947.7099999999991</v>
      </c>
      <c r="F20" s="47">
        <v>2.96</v>
      </c>
      <c r="G20" s="47">
        <v>3.6896</v>
      </c>
      <c r="H20" s="23" t="s">
        <v>317</v>
      </c>
      <c r="I20" s="169"/>
      <c r="J20" s="170"/>
      <c r="K20" s="1"/>
      <c r="L20" s="2"/>
      <c r="O20" s="2"/>
      <c r="P20" s="2"/>
      <c r="Q20" s="2"/>
      <c r="R20" s="2"/>
      <c r="S20" s="2"/>
    </row>
    <row r="21" spans="2:19" s="160" customFormat="1" x14ac:dyDescent="0.25">
      <c r="B21" s="45" t="s">
        <v>318</v>
      </c>
      <c r="C21" s="45" t="s">
        <v>319</v>
      </c>
      <c r="D21" s="77">
        <v>1000</v>
      </c>
      <c r="E21" s="47">
        <v>4960.24</v>
      </c>
      <c r="F21" s="47">
        <v>1.48</v>
      </c>
      <c r="G21" s="47">
        <v>3.8496999999999995</v>
      </c>
      <c r="H21" s="23" t="s">
        <v>320</v>
      </c>
      <c r="I21" s="169"/>
      <c r="J21" s="170"/>
      <c r="K21" s="1"/>
      <c r="L21" s="2"/>
      <c r="O21" s="2"/>
      <c r="P21" s="2"/>
      <c r="Q21" s="2"/>
      <c r="R21" s="2"/>
      <c r="S21" s="2"/>
    </row>
    <row r="22" spans="2:19" s="160" customFormat="1" x14ac:dyDescent="0.25">
      <c r="B22" s="45" t="s">
        <v>321</v>
      </c>
      <c r="C22" s="45" t="s">
        <v>322</v>
      </c>
      <c r="D22" s="77">
        <v>500</v>
      </c>
      <c r="E22" s="47">
        <v>2497.81</v>
      </c>
      <c r="F22" s="47">
        <v>0.74</v>
      </c>
      <c r="G22" s="47">
        <v>3.5516999999999999</v>
      </c>
      <c r="H22" s="23" t="s">
        <v>323</v>
      </c>
      <c r="I22" s="169"/>
      <c r="J22" s="170"/>
      <c r="K22" s="1"/>
      <c r="L22" s="2"/>
      <c r="O22" s="2"/>
      <c r="P22" s="2"/>
      <c r="Q22" s="2"/>
      <c r="R22" s="2"/>
      <c r="S22" s="2"/>
    </row>
    <row r="23" spans="2:19" s="160" customFormat="1" x14ac:dyDescent="0.25">
      <c r="B23" s="27" t="s">
        <v>88</v>
      </c>
      <c r="C23" s="27"/>
      <c r="D23" s="79"/>
      <c r="E23" s="35">
        <f>SUM(E20:E22)</f>
        <v>17405.759999999998</v>
      </c>
      <c r="F23" s="35">
        <f>SUM(F20:F22)</f>
        <v>5.18</v>
      </c>
      <c r="G23" s="44"/>
      <c r="H23" s="23"/>
      <c r="I23" s="169"/>
      <c r="J23" s="170"/>
      <c r="K23" s="1"/>
      <c r="L23" s="2"/>
      <c r="O23" s="2"/>
      <c r="P23" s="2"/>
      <c r="Q23" s="2"/>
      <c r="R23" s="2"/>
      <c r="S23" s="2"/>
    </row>
    <row r="24" spans="2:19" s="160" customFormat="1" x14ac:dyDescent="0.25">
      <c r="B24" s="27" t="s">
        <v>324</v>
      </c>
      <c r="C24" s="45"/>
      <c r="D24" s="77"/>
      <c r="E24" s="47"/>
      <c r="F24" s="47"/>
      <c r="G24" s="47"/>
      <c r="H24" s="41"/>
      <c r="I24" s="169"/>
      <c r="J24" s="170"/>
      <c r="K24" s="1"/>
      <c r="L24" s="2"/>
      <c r="O24" s="2"/>
      <c r="P24" s="2"/>
      <c r="Q24" s="2"/>
      <c r="R24" s="2"/>
      <c r="S24" s="2"/>
    </row>
    <row r="25" spans="2:19" s="160" customFormat="1" x14ac:dyDescent="0.25">
      <c r="B25" s="27" t="s">
        <v>14</v>
      </c>
      <c r="C25" s="45"/>
      <c r="D25" s="77"/>
      <c r="E25" s="47"/>
      <c r="F25" s="47"/>
      <c r="G25" s="47"/>
      <c r="H25" s="41"/>
      <c r="I25" s="169"/>
      <c r="J25" s="170"/>
      <c r="K25" s="1"/>
      <c r="L25" s="2"/>
      <c r="O25" s="2"/>
      <c r="P25" s="2"/>
      <c r="Q25" s="2"/>
      <c r="R25" s="2"/>
      <c r="S25" s="2"/>
    </row>
    <row r="26" spans="2:19" s="160" customFormat="1" x14ac:dyDescent="0.25">
      <c r="B26" s="45" t="s">
        <v>325</v>
      </c>
      <c r="C26" s="45" t="s">
        <v>326</v>
      </c>
      <c r="D26" s="77">
        <v>5000</v>
      </c>
      <c r="E26" s="47">
        <v>24958.7</v>
      </c>
      <c r="F26" s="47">
        <v>7.42</v>
      </c>
      <c r="G26" s="47">
        <v>3.7748999999999997</v>
      </c>
      <c r="H26" s="41" t="s">
        <v>327</v>
      </c>
      <c r="I26" s="169"/>
      <c r="J26" s="170"/>
      <c r="K26" s="1"/>
      <c r="L26" s="2"/>
      <c r="O26" s="2"/>
      <c r="P26" s="2"/>
      <c r="Q26" s="2"/>
      <c r="R26" s="2"/>
      <c r="S26" s="2"/>
    </row>
    <row r="27" spans="2:19" s="160" customFormat="1" x14ac:dyDescent="0.25">
      <c r="B27" s="45" t="s">
        <v>328</v>
      </c>
      <c r="C27" s="45" t="s">
        <v>322</v>
      </c>
      <c r="D27" s="77">
        <v>4000</v>
      </c>
      <c r="E27" s="47">
        <v>19898.060000000001</v>
      </c>
      <c r="F27" s="47">
        <v>5.92</v>
      </c>
      <c r="G27" s="47">
        <v>3.7401999999999997</v>
      </c>
      <c r="H27" s="41" t="s">
        <v>329</v>
      </c>
      <c r="I27" s="169"/>
      <c r="J27" s="170"/>
      <c r="K27" s="1"/>
      <c r="L27" s="2"/>
      <c r="O27" s="2"/>
      <c r="P27" s="2"/>
      <c r="Q27" s="2"/>
      <c r="R27" s="2"/>
      <c r="S27" s="2"/>
    </row>
    <row r="28" spans="2:19" s="160" customFormat="1" x14ac:dyDescent="0.25">
      <c r="B28" s="45" t="s">
        <v>330</v>
      </c>
      <c r="C28" s="45" t="s">
        <v>326</v>
      </c>
      <c r="D28" s="77">
        <v>4000</v>
      </c>
      <c r="E28" s="47">
        <v>19832.599999999999</v>
      </c>
      <c r="F28" s="47">
        <v>5.9</v>
      </c>
      <c r="G28" s="47">
        <v>3.9497999999999998</v>
      </c>
      <c r="H28" s="41" t="s">
        <v>331</v>
      </c>
      <c r="I28" s="169"/>
      <c r="J28" s="170"/>
      <c r="K28" s="1"/>
      <c r="L28" s="2"/>
      <c r="O28" s="2"/>
      <c r="P28" s="2"/>
      <c r="Q28" s="2"/>
      <c r="R28" s="2"/>
      <c r="S28" s="2"/>
    </row>
    <row r="29" spans="2:19" s="160" customFormat="1" x14ac:dyDescent="0.25">
      <c r="B29" s="45" t="s">
        <v>332</v>
      </c>
      <c r="C29" s="45" t="s">
        <v>322</v>
      </c>
      <c r="D29" s="77">
        <v>3000</v>
      </c>
      <c r="E29" s="47">
        <v>14922.32</v>
      </c>
      <c r="F29" s="47">
        <v>4.4400000000000004</v>
      </c>
      <c r="G29" s="47">
        <v>3.8003999999999998</v>
      </c>
      <c r="H29" s="41" t="s">
        <v>333</v>
      </c>
      <c r="I29" s="169"/>
      <c r="J29" s="170"/>
      <c r="K29" s="1"/>
      <c r="L29" s="2"/>
      <c r="O29" s="2"/>
      <c r="P29" s="2"/>
      <c r="Q29" s="2"/>
      <c r="R29" s="2"/>
      <c r="S29" s="2"/>
    </row>
    <row r="30" spans="2:19" s="160" customFormat="1" x14ac:dyDescent="0.25">
      <c r="B30" s="45" t="s">
        <v>334</v>
      </c>
      <c r="C30" s="45" t="s">
        <v>322</v>
      </c>
      <c r="D30" s="77">
        <v>2500</v>
      </c>
      <c r="E30" s="47">
        <v>12489.3</v>
      </c>
      <c r="F30" s="47">
        <v>3.71</v>
      </c>
      <c r="G30" s="47">
        <v>3.9087999999999998</v>
      </c>
      <c r="H30" s="41" t="s">
        <v>335</v>
      </c>
      <c r="I30" s="169"/>
      <c r="J30" s="170"/>
      <c r="K30" s="1"/>
      <c r="L30" s="2"/>
      <c r="O30" s="2"/>
      <c r="P30" s="2"/>
      <c r="Q30" s="2"/>
      <c r="R30" s="2"/>
      <c r="S30" s="2"/>
    </row>
    <row r="31" spans="2:19" s="160" customFormat="1" x14ac:dyDescent="0.25">
      <c r="B31" s="45" t="s">
        <v>336</v>
      </c>
      <c r="C31" s="45" t="s">
        <v>322</v>
      </c>
      <c r="D31" s="77">
        <v>2500</v>
      </c>
      <c r="E31" s="47">
        <v>12479.39</v>
      </c>
      <c r="F31" s="47">
        <v>3.71</v>
      </c>
      <c r="G31" s="47">
        <v>4.0191999999999997</v>
      </c>
      <c r="H31" s="41" t="s">
        <v>337</v>
      </c>
      <c r="I31" s="169"/>
      <c r="J31" s="170"/>
      <c r="K31" s="1"/>
      <c r="L31" s="2"/>
      <c r="O31" s="2"/>
      <c r="P31" s="2"/>
      <c r="Q31" s="2"/>
      <c r="R31" s="2"/>
      <c r="S31" s="2"/>
    </row>
    <row r="32" spans="2:19" s="160" customFormat="1" x14ac:dyDescent="0.25">
      <c r="B32" s="45" t="s">
        <v>338</v>
      </c>
      <c r="C32" s="45" t="s">
        <v>322</v>
      </c>
      <c r="D32" s="77">
        <v>2000</v>
      </c>
      <c r="E32" s="47">
        <v>9973.64</v>
      </c>
      <c r="F32" s="47">
        <v>2.97</v>
      </c>
      <c r="G32" s="47">
        <v>4.0194999999999999</v>
      </c>
      <c r="H32" s="41" t="s">
        <v>339</v>
      </c>
      <c r="I32" s="169"/>
      <c r="J32" s="170"/>
      <c r="K32" s="1"/>
      <c r="L32" s="2"/>
      <c r="O32" s="2"/>
      <c r="P32" s="2"/>
      <c r="Q32" s="2"/>
      <c r="R32" s="2"/>
      <c r="S32" s="2"/>
    </row>
    <row r="33" spans="2:19" s="160" customFormat="1" x14ac:dyDescent="0.25">
      <c r="B33" s="45" t="s">
        <v>340</v>
      </c>
      <c r="C33" s="45" t="s">
        <v>322</v>
      </c>
      <c r="D33" s="77">
        <v>2000</v>
      </c>
      <c r="E33" s="47">
        <v>9976.92</v>
      </c>
      <c r="F33" s="47">
        <v>2.97</v>
      </c>
      <c r="G33" s="47">
        <v>4.0208000000000004</v>
      </c>
      <c r="H33" s="41" t="s">
        <v>341</v>
      </c>
      <c r="I33" s="169"/>
      <c r="J33" s="170"/>
      <c r="K33" s="1"/>
      <c r="L33" s="2"/>
      <c r="O33" s="2"/>
      <c r="P33" s="2"/>
      <c r="Q33" s="2"/>
      <c r="R33" s="2"/>
      <c r="S33" s="2"/>
    </row>
    <row r="34" spans="2:19" s="160" customFormat="1" x14ac:dyDescent="0.25">
      <c r="B34" s="45" t="s">
        <v>342</v>
      </c>
      <c r="C34" s="45" t="s">
        <v>322</v>
      </c>
      <c r="D34" s="77">
        <v>2000</v>
      </c>
      <c r="E34" s="47">
        <v>9966.82</v>
      </c>
      <c r="F34" s="47">
        <v>2.96</v>
      </c>
      <c r="G34" s="47">
        <v>4.0503</v>
      </c>
      <c r="H34" s="41" t="s">
        <v>343</v>
      </c>
      <c r="I34" s="169"/>
      <c r="J34" s="170"/>
      <c r="K34" s="1"/>
      <c r="L34" s="2"/>
      <c r="O34" s="2"/>
      <c r="P34" s="2"/>
      <c r="Q34" s="2"/>
      <c r="R34" s="2"/>
      <c r="S34" s="2"/>
    </row>
    <row r="35" spans="2:19" s="160" customFormat="1" x14ac:dyDescent="0.25">
      <c r="B35" s="45" t="s">
        <v>344</v>
      </c>
      <c r="C35" s="45" t="s">
        <v>322</v>
      </c>
      <c r="D35" s="77">
        <v>2000</v>
      </c>
      <c r="E35" s="47">
        <v>9941.86</v>
      </c>
      <c r="F35" s="47">
        <v>2.96</v>
      </c>
      <c r="G35" s="47">
        <v>3.7450999999999999</v>
      </c>
      <c r="H35" s="41" t="s">
        <v>345</v>
      </c>
      <c r="I35" s="169"/>
      <c r="J35" s="170"/>
      <c r="K35" s="1"/>
      <c r="L35" s="2"/>
      <c r="O35" s="2"/>
      <c r="P35" s="2"/>
      <c r="Q35" s="2"/>
      <c r="R35" s="2"/>
      <c r="S35" s="2"/>
    </row>
    <row r="36" spans="2:19" s="160" customFormat="1" x14ac:dyDescent="0.25">
      <c r="B36" s="45" t="s">
        <v>346</v>
      </c>
      <c r="C36" s="45" t="s">
        <v>322</v>
      </c>
      <c r="D36" s="77">
        <v>2000</v>
      </c>
      <c r="E36" s="47">
        <v>9904.0400000000009</v>
      </c>
      <c r="F36" s="47">
        <v>2.95</v>
      </c>
      <c r="G36" s="47">
        <v>4.0648999999999997</v>
      </c>
      <c r="H36" s="41" t="s">
        <v>347</v>
      </c>
      <c r="I36" s="169"/>
      <c r="J36" s="170"/>
      <c r="K36" s="1"/>
      <c r="L36" s="2"/>
      <c r="O36" s="2"/>
      <c r="P36" s="2"/>
      <c r="Q36" s="2"/>
      <c r="R36" s="2"/>
      <c r="S36" s="2"/>
    </row>
    <row r="37" spans="2:19" s="160" customFormat="1" x14ac:dyDescent="0.25">
      <c r="B37" s="45" t="s">
        <v>348</v>
      </c>
      <c r="C37" s="45" t="s">
        <v>322</v>
      </c>
      <c r="D37" s="77">
        <v>2000</v>
      </c>
      <c r="E37" s="47">
        <v>9909.86</v>
      </c>
      <c r="F37" s="47">
        <v>2.95</v>
      </c>
      <c r="G37" s="47">
        <v>4</v>
      </c>
      <c r="H37" s="41" t="s">
        <v>349</v>
      </c>
      <c r="I37" s="169"/>
      <c r="J37" s="170"/>
      <c r="K37" s="1"/>
      <c r="L37" s="2"/>
      <c r="O37" s="2"/>
      <c r="P37" s="2"/>
      <c r="Q37" s="2"/>
      <c r="R37" s="2"/>
      <c r="S37" s="2"/>
    </row>
    <row r="38" spans="2:19" s="160" customFormat="1" x14ac:dyDescent="0.25">
      <c r="B38" s="45" t="s">
        <v>350</v>
      </c>
      <c r="C38" s="45" t="s">
        <v>322</v>
      </c>
      <c r="D38" s="77">
        <v>2000</v>
      </c>
      <c r="E38" s="47">
        <v>9917.81</v>
      </c>
      <c r="F38" s="47">
        <v>2.95</v>
      </c>
      <c r="G38" s="47">
        <v>3.9800000000000004</v>
      </c>
      <c r="H38" s="41" t="s">
        <v>351</v>
      </c>
      <c r="I38" s="169"/>
      <c r="J38" s="170"/>
      <c r="K38" s="1"/>
      <c r="L38" s="2"/>
      <c r="O38" s="2"/>
      <c r="P38" s="2"/>
      <c r="Q38" s="2"/>
      <c r="R38" s="2"/>
      <c r="S38" s="2"/>
    </row>
    <row r="39" spans="2:19" s="160" customFormat="1" x14ac:dyDescent="0.25">
      <c r="B39" s="45" t="s">
        <v>352</v>
      </c>
      <c r="C39" s="45" t="s">
        <v>322</v>
      </c>
      <c r="D39" s="77">
        <v>2000</v>
      </c>
      <c r="E39" s="47">
        <v>9897.6200000000008</v>
      </c>
      <c r="F39" s="47">
        <v>2.94</v>
      </c>
      <c r="G39" s="47">
        <v>4.3900999999999994</v>
      </c>
      <c r="H39" s="41" t="s">
        <v>353</v>
      </c>
      <c r="I39" s="169"/>
      <c r="J39" s="170"/>
      <c r="K39" s="1"/>
      <c r="L39" s="2"/>
      <c r="O39" s="2"/>
      <c r="P39" s="2"/>
      <c r="Q39" s="2"/>
      <c r="R39" s="2"/>
      <c r="S39" s="2"/>
    </row>
    <row r="40" spans="2:19" s="160" customFormat="1" x14ac:dyDescent="0.25">
      <c r="B40" s="45" t="s">
        <v>354</v>
      </c>
      <c r="C40" s="45" t="s">
        <v>322</v>
      </c>
      <c r="D40" s="77">
        <v>1700</v>
      </c>
      <c r="E40" s="47">
        <v>8481.9500000000007</v>
      </c>
      <c r="F40" s="47">
        <v>2.52</v>
      </c>
      <c r="G40" s="47">
        <v>3.6996000000000002</v>
      </c>
      <c r="H40" s="41" t="s">
        <v>355</v>
      </c>
      <c r="I40" s="169"/>
      <c r="J40" s="170"/>
      <c r="K40" s="1"/>
      <c r="L40" s="2"/>
      <c r="O40" s="2"/>
      <c r="P40" s="2"/>
      <c r="Q40" s="2"/>
      <c r="R40" s="2"/>
      <c r="S40" s="2"/>
    </row>
    <row r="41" spans="2:19" s="160" customFormat="1" x14ac:dyDescent="0.25">
      <c r="B41" s="45" t="s">
        <v>356</v>
      </c>
      <c r="C41" s="45" t="s">
        <v>322</v>
      </c>
      <c r="D41" s="77">
        <v>1200</v>
      </c>
      <c r="E41" s="47">
        <v>5985.44</v>
      </c>
      <c r="F41" s="47">
        <v>1.78</v>
      </c>
      <c r="G41" s="47">
        <v>3.7000000000000006</v>
      </c>
      <c r="H41" s="41" t="s">
        <v>357</v>
      </c>
      <c r="I41" s="169"/>
      <c r="J41" s="170"/>
      <c r="K41" s="1"/>
      <c r="L41" s="2"/>
      <c r="O41" s="2"/>
      <c r="P41" s="2"/>
      <c r="Q41" s="2"/>
      <c r="R41" s="2"/>
      <c r="S41" s="2"/>
    </row>
    <row r="42" spans="2:19" s="160" customFormat="1" x14ac:dyDescent="0.25">
      <c r="B42" s="45" t="s">
        <v>358</v>
      </c>
      <c r="C42" s="45" t="s">
        <v>322</v>
      </c>
      <c r="D42" s="77">
        <v>1000</v>
      </c>
      <c r="E42" s="47">
        <v>4976.26</v>
      </c>
      <c r="F42" s="47">
        <v>1.48</v>
      </c>
      <c r="G42" s="47">
        <v>4.0503999999999998</v>
      </c>
      <c r="H42" s="41" t="s">
        <v>359</v>
      </c>
      <c r="I42" s="169"/>
      <c r="J42" s="170"/>
      <c r="K42" s="1"/>
      <c r="L42" s="2"/>
      <c r="O42" s="2"/>
      <c r="P42" s="2"/>
      <c r="Q42" s="2"/>
      <c r="R42" s="2"/>
      <c r="S42" s="2"/>
    </row>
    <row r="43" spans="2:19" s="160" customFormat="1" x14ac:dyDescent="0.25">
      <c r="B43" s="45" t="s">
        <v>360</v>
      </c>
      <c r="C43" s="45" t="s">
        <v>322</v>
      </c>
      <c r="D43" s="77">
        <v>700</v>
      </c>
      <c r="E43" s="47">
        <v>3498.97</v>
      </c>
      <c r="F43" s="47">
        <v>1.04</v>
      </c>
      <c r="G43" s="47">
        <v>3.5781000000000001</v>
      </c>
      <c r="H43" s="41" t="s">
        <v>361</v>
      </c>
      <c r="I43" s="169"/>
      <c r="J43" s="170"/>
      <c r="K43" s="1"/>
      <c r="L43" s="2"/>
      <c r="O43" s="2"/>
      <c r="P43" s="2"/>
      <c r="Q43" s="2"/>
      <c r="R43" s="2"/>
      <c r="S43" s="2"/>
    </row>
    <row r="44" spans="2:19" s="160" customFormat="1" x14ac:dyDescent="0.25">
      <c r="B44" s="45" t="s">
        <v>362</v>
      </c>
      <c r="C44" s="45" t="s">
        <v>322</v>
      </c>
      <c r="D44" s="77">
        <v>200</v>
      </c>
      <c r="E44" s="47">
        <v>997.27</v>
      </c>
      <c r="F44" s="47">
        <v>0.3</v>
      </c>
      <c r="G44" s="47">
        <v>3.7006999999999999</v>
      </c>
      <c r="H44" s="41" t="s">
        <v>363</v>
      </c>
      <c r="I44" s="169"/>
      <c r="J44" s="170"/>
      <c r="K44" s="1"/>
      <c r="L44" s="2"/>
      <c r="O44" s="2"/>
      <c r="P44" s="2"/>
      <c r="Q44" s="2"/>
      <c r="R44" s="2"/>
      <c r="S44" s="2"/>
    </row>
    <row r="45" spans="2:19" s="160" customFormat="1" x14ac:dyDescent="0.25">
      <c r="B45" s="27" t="s">
        <v>88</v>
      </c>
      <c r="C45" s="27"/>
      <c r="D45" s="79"/>
      <c r="E45" s="35">
        <f>SUM(E26:E44)</f>
        <v>208008.83000000002</v>
      </c>
      <c r="F45" s="35">
        <f>SUM(F26:F44)</f>
        <v>61.870000000000012</v>
      </c>
      <c r="G45" s="44"/>
      <c r="H45" s="23"/>
      <c r="I45" s="169"/>
      <c r="J45" s="170"/>
      <c r="K45" s="1"/>
      <c r="L45" s="2"/>
      <c r="N45" s="2"/>
      <c r="O45" s="2"/>
      <c r="P45" s="2"/>
      <c r="Q45" s="2"/>
      <c r="R45" s="2"/>
      <c r="S45" s="2"/>
    </row>
    <row r="46" spans="2:19" s="160" customFormat="1" x14ac:dyDescent="0.25">
      <c r="B46" s="4" t="s">
        <v>94</v>
      </c>
      <c r="C46" s="4"/>
      <c r="D46" s="103"/>
      <c r="E46" s="44"/>
      <c r="F46" s="44"/>
      <c r="G46" s="52"/>
      <c r="H46" s="41"/>
      <c r="I46" s="33"/>
      <c r="J46" s="170"/>
      <c r="K46" s="1"/>
    </row>
    <row r="47" spans="2:19" s="160" customFormat="1" x14ac:dyDescent="0.25">
      <c r="B47" s="28" t="s">
        <v>364</v>
      </c>
      <c r="C47" s="28" t="s">
        <v>99</v>
      </c>
      <c r="D47" s="172">
        <v>25000000</v>
      </c>
      <c r="E47" s="47">
        <v>24907.43</v>
      </c>
      <c r="F47" s="47">
        <v>7.41</v>
      </c>
      <c r="G47" s="55">
        <v>3.57</v>
      </c>
      <c r="H47" s="41" t="s">
        <v>365</v>
      </c>
      <c r="I47" s="33"/>
      <c r="J47" s="170"/>
      <c r="K47" s="1"/>
    </row>
    <row r="48" spans="2:19" s="160" customFormat="1" x14ac:dyDescent="0.25">
      <c r="B48" s="28" t="s">
        <v>366</v>
      </c>
      <c r="C48" s="28" t="s">
        <v>99</v>
      </c>
      <c r="D48" s="172">
        <v>15000000</v>
      </c>
      <c r="E48" s="47">
        <v>14924.52</v>
      </c>
      <c r="F48" s="47">
        <v>4.4400000000000004</v>
      </c>
      <c r="G48" s="55">
        <v>3.6198999999999995</v>
      </c>
      <c r="H48" s="41" t="s">
        <v>367</v>
      </c>
      <c r="I48" s="33"/>
      <c r="J48" s="170"/>
      <c r="K48" s="1"/>
    </row>
    <row r="49" spans="1:256" s="160" customFormat="1" x14ac:dyDescent="0.25">
      <c r="B49" s="28" t="s">
        <v>368</v>
      </c>
      <c r="C49" s="28" t="s">
        <v>99</v>
      </c>
      <c r="D49" s="172">
        <v>15000000</v>
      </c>
      <c r="E49" s="47">
        <v>14879.55</v>
      </c>
      <c r="F49" s="47">
        <v>4.43</v>
      </c>
      <c r="G49" s="55">
        <v>3.7400999999999995</v>
      </c>
      <c r="H49" s="41" t="s">
        <v>369</v>
      </c>
      <c r="I49" s="33"/>
      <c r="J49" s="170"/>
      <c r="K49" s="1"/>
    </row>
    <row r="50" spans="1:256" s="160" customFormat="1" x14ac:dyDescent="0.25">
      <c r="B50" s="28" t="s">
        <v>370</v>
      </c>
      <c r="C50" s="28" t="s">
        <v>99</v>
      </c>
      <c r="D50" s="172">
        <v>2500000</v>
      </c>
      <c r="E50" s="47">
        <v>2499.77</v>
      </c>
      <c r="F50" s="47">
        <v>0.74</v>
      </c>
      <c r="G50" s="55">
        <v>3.3217999999999996</v>
      </c>
      <c r="H50" s="41" t="s">
        <v>371</v>
      </c>
      <c r="I50" s="33"/>
      <c r="J50" s="170"/>
      <c r="K50" s="1"/>
    </row>
    <row r="51" spans="1:256" s="160" customFormat="1" x14ac:dyDescent="0.25">
      <c r="B51" s="4" t="s">
        <v>88</v>
      </c>
      <c r="C51" s="4"/>
      <c r="D51" s="103"/>
      <c r="E51" s="35">
        <f>SUM(E47:E50)</f>
        <v>57211.27</v>
      </c>
      <c r="F51" s="35">
        <f>SUM(F47:F50)</f>
        <v>17.02</v>
      </c>
      <c r="G51" s="52"/>
      <c r="H51" s="41"/>
      <c r="I51" s="33"/>
      <c r="J51" s="170"/>
      <c r="K51" s="1"/>
    </row>
    <row r="52" spans="1:256" s="160" customFormat="1" x14ac:dyDescent="0.25">
      <c r="B52" s="27" t="s">
        <v>113</v>
      </c>
      <c r="C52" s="45"/>
      <c r="D52" s="76"/>
      <c r="E52" s="47">
        <v>23279.52</v>
      </c>
      <c r="F52" s="45">
        <v>6.92</v>
      </c>
      <c r="G52" s="173"/>
      <c r="H52" s="23"/>
      <c r="I52" s="33"/>
      <c r="J52" s="170"/>
      <c r="K52" s="63"/>
    </row>
    <row r="53" spans="1:256" s="160" customFormat="1" x14ac:dyDescent="0.25">
      <c r="B53" s="27" t="s">
        <v>114</v>
      </c>
      <c r="C53" s="45"/>
      <c r="D53" s="76"/>
      <c r="E53" s="47">
        <v>524.52</v>
      </c>
      <c r="F53" s="45">
        <v>0.15</v>
      </c>
      <c r="G53" s="174"/>
      <c r="H53" s="23"/>
      <c r="I53" s="33"/>
      <c r="J53" s="170"/>
      <c r="K53" s="63"/>
    </row>
    <row r="54" spans="1:256" s="160" customFormat="1" x14ac:dyDescent="0.25">
      <c r="B54" s="66" t="s">
        <v>115</v>
      </c>
      <c r="C54" s="66"/>
      <c r="D54" s="83"/>
      <c r="E54" s="35">
        <f>+E53+E52+E51+E45+E13+E23+E17</f>
        <v>336239.61</v>
      </c>
      <c r="F54" s="35">
        <f>+F53+F52+F51+F45+F13+F23+F17</f>
        <v>100.00000000000001</v>
      </c>
      <c r="G54" s="175"/>
      <c r="H54" s="84"/>
      <c r="I54" s="33"/>
      <c r="J54" s="170"/>
      <c r="K54" s="63"/>
    </row>
    <row r="55" spans="1:256" s="160" customFormat="1" x14ac:dyDescent="0.25">
      <c r="B55" s="138" t="s">
        <v>116</v>
      </c>
      <c r="C55" s="139"/>
      <c r="D55" s="140"/>
      <c r="E55" s="141"/>
      <c r="F55" s="141"/>
      <c r="G55" s="141"/>
      <c r="H55" s="167"/>
      <c r="I55" s="1"/>
      <c r="J55" s="1"/>
      <c r="K55" s="1"/>
    </row>
    <row r="56" spans="1:256" s="160" customFormat="1" ht="14.25" customHeight="1" x14ac:dyDescent="0.25">
      <c r="B56" s="331" t="s">
        <v>117</v>
      </c>
      <c r="C56" s="332"/>
      <c r="D56" s="332"/>
      <c r="E56" s="332"/>
      <c r="F56" s="332"/>
      <c r="G56" s="332"/>
      <c r="H56" s="333"/>
      <c r="I56" s="1"/>
      <c r="J56" s="1"/>
      <c r="K56" s="1"/>
    </row>
    <row r="57" spans="1:256" s="160" customFormat="1" ht="14.25" customHeight="1" x14ac:dyDescent="0.25">
      <c r="A57" s="70"/>
      <c r="B57" s="70" t="s">
        <v>118</v>
      </c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  <c r="IV57" s="70"/>
    </row>
    <row r="58" spans="1:256" s="160" customFormat="1" ht="14.25" customHeight="1" x14ac:dyDescent="0.25">
      <c r="B58" s="71" t="s">
        <v>119</v>
      </c>
      <c r="C58" s="89"/>
      <c r="D58" s="89"/>
      <c r="E58" s="89"/>
      <c r="F58" s="89"/>
      <c r="G58" s="89"/>
      <c r="H58" s="90"/>
      <c r="I58" s="1"/>
      <c r="J58" s="1"/>
      <c r="K58" s="1"/>
    </row>
    <row r="59" spans="1:256" s="160" customFormat="1" ht="14.25" customHeight="1" x14ac:dyDescent="0.25">
      <c r="B59" s="88"/>
      <c r="C59" s="89"/>
      <c r="D59" s="89"/>
      <c r="E59" s="89"/>
      <c r="F59" s="89"/>
      <c r="G59" s="89"/>
      <c r="H59" s="90"/>
      <c r="I59" s="1"/>
      <c r="J59" s="1"/>
      <c r="K59" s="1"/>
    </row>
  </sheetData>
  <mergeCells count="3">
    <mergeCell ref="B1:H1"/>
    <mergeCell ref="B2:H2"/>
    <mergeCell ref="B56:H56"/>
  </mergeCells>
  <pageMargins left="1.48" right="0.7" top="0.38" bottom="0.52" header="0.3" footer="0.3"/>
  <pageSetup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7802-E038-4E9D-8842-10FD67216095}">
  <sheetPr>
    <pageSetUpPr fitToPage="1"/>
  </sheetPr>
  <dimension ref="A1:M86"/>
  <sheetViews>
    <sheetView showGridLines="0" view="pageBreakPreview" topLeftCell="B5" zoomScaleNormal="100" zoomScaleSheetLayoutView="100" workbookViewId="0">
      <selection activeCell="B9" sqref="B9"/>
    </sheetView>
  </sheetViews>
  <sheetFormatPr defaultRowHeight="15" x14ac:dyDescent="0.25"/>
  <cols>
    <col min="1" max="1" width="9.140625" style="70" hidden="1" customWidth="1"/>
    <col min="2" max="2" width="81.85546875" style="70" customWidth="1"/>
    <col min="3" max="3" width="18.28515625" style="70" customWidth="1"/>
    <col min="4" max="4" width="15.7109375" style="70" customWidth="1"/>
    <col min="5" max="5" width="25" style="70" customWidth="1"/>
    <col min="6" max="7" width="15.42578125" style="70" customWidth="1"/>
    <col min="8" max="8" width="16.42578125" style="74" customWidth="1"/>
    <col min="9" max="9" width="15.140625" style="1" bestFit="1" customWidth="1"/>
    <col min="10" max="10" width="16.5703125" style="2" bestFit="1" customWidth="1"/>
    <col min="11" max="11" width="10" style="70" bestFit="1" customWidth="1"/>
    <col min="12" max="12" width="9.140625" style="70"/>
    <col min="13" max="13" width="22.140625" style="70" bestFit="1" customWidth="1"/>
    <col min="14" max="256" width="9.140625" style="70"/>
    <col min="257" max="257" width="0" style="70" hidden="1" customWidth="1"/>
    <col min="258" max="258" width="81.85546875" style="70" customWidth="1"/>
    <col min="259" max="259" width="18.28515625" style="70" customWidth="1"/>
    <col min="260" max="260" width="15.7109375" style="70" customWidth="1"/>
    <col min="261" max="261" width="25" style="70" customWidth="1"/>
    <col min="262" max="263" width="15.42578125" style="70" customWidth="1"/>
    <col min="264" max="264" width="16.42578125" style="70" customWidth="1"/>
    <col min="265" max="265" width="15.140625" style="70" bestFit="1" customWidth="1"/>
    <col min="266" max="266" width="16.5703125" style="70" bestFit="1" customWidth="1"/>
    <col min="267" max="267" width="10" style="70" bestFit="1" customWidth="1"/>
    <col min="268" max="268" width="9.140625" style="70"/>
    <col min="269" max="269" width="22.140625" style="70" bestFit="1" customWidth="1"/>
    <col min="270" max="512" width="9.140625" style="70"/>
    <col min="513" max="513" width="0" style="70" hidden="1" customWidth="1"/>
    <col min="514" max="514" width="81.85546875" style="70" customWidth="1"/>
    <col min="515" max="515" width="18.28515625" style="70" customWidth="1"/>
    <col min="516" max="516" width="15.7109375" style="70" customWidth="1"/>
    <col min="517" max="517" width="25" style="70" customWidth="1"/>
    <col min="518" max="519" width="15.42578125" style="70" customWidth="1"/>
    <col min="520" max="520" width="16.42578125" style="70" customWidth="1"/>
    <col min="521" max="521" width="15.140625" style="70" bestFit="1" customWidth="1"/>
    <col min="522" max="522" width="16.5703125" style="70" bestFit="1" customWidth="1"/>
    <col min="523" max="523" width="10" style="70" bestFit="1" customWidth="1"/>
    <col min="524" max="524" width="9.140625" style="70"/>
    <col min="525" max="525" width="22.140625" style="70" bestFit="1" customWidth="1"/>
    <col min="526" max="768" width="9.140625" style="70"/>
    <col min="769" max="769" width="0" style="70" hidden="1" customWidth="1"/>
    <col min="770" max="770" width="81.85546875" style="70" customWidth="1"/>
    <col min="771" max="771" width="18.28515625" style="70" customWidth="1"/>
    <col min="772" max="772" width="15.7109375" style="70" customWidth="1"/>
    <col min="773" max="773" width="25" style="70" customWidth="1"/>
    <col min="774" max="775" width="15.42578125" style="70" customWidth="1"/>
    <col min="776" max="776" width="16.42578125" style="70" customWidth="1"/>
    <col min="777" max="777" width="15.140625" style="70" bestFit="1" customWidth="1"/>
    <col min="778" max="778" width="16.5703125" style="70" bestFit="1" customWidth="1"/>
    <col min="779" max="779" width="10" style="70" bestFit="1" customWidth="1"/>
    <col min="780" max="780" width="9.140625" style="70"/>
    <col min="781" max="781" width="22.140625" style="70" bestFit="1" customWidth="1"/>
    <col min="782" max="1024" width="9.140625" style="70"/>
    <col min="1025" max="1025" width="0" style="70" hidden="1" customWidth="1"/>
    <col min="1026" max="1026" width="81.85546875" style="70" customWidth="1"/>
    <col min="1027" max="1027" width="18.28515625" style="70" customWidth="1"/>
    <col min="1028" max="1028" width="15.7109375" style="70" customWidth="1"/>
    <col min="1029" max="1029" width="25" style="70" customWidth="1"/>
    <col min="1030" max="1031" width="15.42578125" style="70" customWidth="1"/>
    <col min="1032" max="1032" width="16.42578125" style="70" customWidth="1"/>
    <col min="1033" max="1033" width="15.140625" style="70" bestFit="1" customWidth="1"/>
    <col min="1034" max="1034" width="16.5703125" style="70" bestFit="1" customWidth="1"/>
    <col min="1035" max="1035" width="10" style="70" bestFit="1" customWidth="1"/>
    <col min="1036" max="1036" width="9.140625" style="70"/>
    <col min="1037" max="1037" width="22.140625" style="70" bestFit="1" customWidth="1"/>
    <col min="1038" max="1280" width="9.140625" style="70"/>
    <col min="1281" max="1281" width="0" style="70" hidden="1" customWidth="1"/>
    <col min="1282" max="1282" width="81.85546875" style="70" customWidth="1"/>
    <col min="1283" max="1283" width="18.28515625" style="70" customWidth="1"/>
    <col min="1284" max="1284" width="15.7109375" style="70" customWidth="1"/>
    <col min="1285" max="1285" width="25" style="70" customWidth="1"/>
    <col min="1286" max="1287" width="15.42578125" style="70" customWidth="1"/>
    <col min="1288" max="1288" width="16.42578125" style="70" customWidth="1"/>
    <col min="1289" max="1289" width="15.140625" style="70" bestFit="1" customWidth="1"/>
    <col min="1290" max="1290" width="16.5703125" style="70" bestFit="1" customWidth="1"/>
    <col min="1291" max="1291" width="10" style="70" bestFit="1" customWidth="1"/>
    <col min="1292" max="1292" width="9.140625" style="70"/>
    <col min="1293" max="1293" width="22.140625" style="70" bestFit="1" customWidth="1"/>
    <col min="1294" max="1536" width="9.140625" style="70"/>
    <col min="1537" max="1537" width="0" style="70" hidden="1" customWidth="1"/>
    <col min="1538" max="1538" width="81.85546875" style="70" customWidth="1"/>
    <col min="1539" max="1539" width="18.28515625" style="70" customWidth="1"/>
    <col min="1540" max="1540" width="15.7109375" style="70" customWidth="1"/>
    <col min="1541" max="1541" width="25" style="70" customWidth="1"/>
    <col min="1542" max="1543" width="15.42578125" style="70" customWidth="1"/>
    <col min="1544" max="1544" width="16.42578125" style="70" customWidth="1"/>
    <col min="1545" max="1545" width="15.140625" style="70" bestFit="1" customWidth="1"/>
    <col min="1546" max="1546" width="16.5703125" style="70" bestFit="1" customWidth="1"/>
    <col min="1547" max="1547" width="10" style="70" bestFit="1" customWidth="1"/>
    <col min="1548" max="1548" width="9.140625" style="70"/>
    <col min="1549" max="1549" width="22.140625" style="70" bestFit="1" customWidth="1"/>
    <col min="1550" max="1792" width="9.140625" style="70"/>
    <col min="1793" max="1793" width="0" style="70" hidden="1" customWidth="1"/>
    <col min="1794" max="1794" width="81.85546875" style="70" customWidth="1"/>
    <col min="1795" max="1795" width="18.28515625" style="70" customWidth="1"/>
    <col min="1796" max="1796" width="15.7109375" style="70" customWidth="1"/>
    <col min="1797" max="1797" width="25" style="70" customWidth="1"/>
    <col min="1798" max="1799" width="15.42578125" style="70" customWidth="1"/>
    <col min="1800" max="1800" width="16.42578125" style="70" customWidth="1"/>
    <col min="1801" max="1801" width="15.140625" style="70" bestFit="1" customWidth="1"/>
    <col min="1802" max="1802" width="16.5703125" style="70" bestFit="1" customWidth="1"/>
    <col min="1803" max="1803" width="10" style="70" bestFit="1" customWidth="1"/>
    <col min="1804" max="1804" width="9.140625" style="70"/>
    <col min="1805" max="1805" width="22.140625" style="70" bestFit="1" customWidth="1"/>
    <col min="1806" max="2048" width="9.140625" style="70"/>
    <col min="2049" max="2049" width="0" style="70" hidden="1" customWidth="1"/>
    <col min="2050" max="2050" width="81.85546875" style="70" customWidth="1"/>
    <col min="2051" max="2051" width="18.28515625" style="70" customWidth="1"/>
    <col min="2052" max="2052" width="15.7109375" style="70" customWidth="1"/>
    <col min="2053" max="2053" width="25" style="70" customWidth="1"/>
    <col min="2054" max="2055" width="15.42578125" style="70" customWidth="1"/>
    <col min="2056" max="2056" width="16.42578125" style="70" customWidth="1"/>
    <col min="2057" max="2057" width="15.140625" style="70" bestFit="1" customWidth="1"/>
    <col min="2058" max="2058" width="16.5703125" style="70" bestFit="1" customWidth="1"/>
    <col min="2059" max="2059" width="10" style="70" bestFit="1" customWidth="1"/>
    <col min="2060" max="2060" width="9.140625" style="70"/>
    <col min="2061" max="2061" width="22.140625" style="70" bestFit="1" customWidth="1"/>
    <col min="2062" max="2304" width="9.140625" style="70"/>
    <col min="2305" max="2305" width="0" style="70" hidden="1" customWidth="1"/>
    <col min="2306" max="2306" width="81.85546875" style="70" customWidth="1"/>
    <col min="2307" max="2307" width="18.28515625" style="70" customWidth="1"/>
    <col min="2308" max="2308" width="15.7109375" style="70" customWidth="1"/>
    <col min="2309" max="2309" width="25" style="70" customWidth="1"/>
    <col min="2310" max="2311" width="15.42578125" style="70" customWidth="1"/>
    <col min="2312" max="2312" width="16.42578125" style="70" customWidth="1"/>
    <col min="2313" max="2313" width="15.140625" style="70" bestFit="1" customWidth="1"/>
    <col min="2314" max="2314" width="16.5703125" style="70" bestFit="1" customWidth="1"/>
    <col min="2315" max="2315" width="10" style="70" bestFit="1" customWidth="1"/>
    <col min="2316" max="2316" width="9.140625" style="70"/>
    <col min="2317" max="2317" width="22.140625" style="70" bestFit="1" customWidth="1"/>
    <col min="2318" max="2560" width="9.140625" style="70"/>
    <col min="2561" max="2561" width="0" style="70" hidden="1" customWidth="1"/>
    <col min="2562" max="2562" width="81.85546875" style="70" customWidth="1"/>
    <col min="2563" max="2563" width="18.28515625" style="70" customWidth="1"/>
    <col min="2564" max="2564" width="15.7109375" style="70" customWidth="1"/>
    <col min="2565" max="2565" width="25" style="70" customWidth="1"/>
    <col min="2566" max="2567" width="15.42578125" style="70" customWidth="1"/>
    <col min="2568" max="2568" width="16.42578125" style="70" customWidth="1"/>
    <col min="2569" max="2569" width="15.140625" style="70" bestFit="1" customWidth="1"/>
    <col min="2570" max="2570" width="16.5703125" style="70" bestFit="1" customWidth="1"/>
    <col min="2571" max="2571" width="10" style="70" bestFit="1" customWidth="1"/>
    <col min="2572" max="2572" width="9.140625" style="70"/>
    <col min="2573" max="2573" width="22.140625" style="70" bestFit="1" customWidth="1"/>
    <col min="2574" max="2816" width="9.140625" style="70"/>
    <col min="2817" max="2817" width="0" style="70" hidden="1" customWidth="1"/>
    <col min="2818" max="2818" width="81.85546875" style="70" customWidth="1"/>
    <col min="2819" max="2819" width="18.28515625" style="70" customWidth="1"/>
    <col min="2820" max="2820" width="15.7109375" style="70" customWidth="1"/>
    <col min="2821" max="2821" width="25" style="70" customWidth="1"/>
    <col min="2822" max="2823" width="15.42578125" style="70" customWidth="1"/>
    <col min="2824" max="2824" width="16.42578125" style="70" customWidth="1"/>
    <col min="2825" max="2825" width="15.140625" style="70" bestFit="1" customWidth="1"/>
    <col min="2826" max="2826" width="16.5703125" style="70" bestFit="1" customWidth="1"/>
    <col min="2827" max="2827" width="10" style="70" bestFit="1" customWidth="1"/>
    <col min="2828" max="2828" width="9.140625" style="70"/>
    <col min="2829" max="2829" width="22.140625" style="70" bestFit="1" customWidth="1"/>
    <col min="2830" max="3072" width="9.140625" style="70"/>
    <col min="3073" max="3073" width="0" style="70" hidden="1" customWidth="1"/>
    <col min="3074" max="3074" width="81.85546875" style="70" customWidth="1"/>
    <col min="3075" max="3075" width="18.28515625" style="70" customWidth="1"/>
    <col min="3076" max="3076" width="15.7109375" style="70" customWidth="1"/>
    <col min="3077" max="3077" width="25" style="70" customWidth="1"/>
    <col min="3078" max="3079" width="15.42578125" style="70" customWidth="1"/>
    <col min="3080" max="3080" width="16.42578125" style="70" customWidth="1"/>
    <col min="3081" max="3081" width="15.140625" style="70" bestFit="1" customWidth="1"/>
    <col min="3082" max="3082" width="16.5703125" style="70" bestFit="1" customWidth="1"/>
    <col min="3083" max="3083" width="10" style="70" bestFit="1" customWidth="1"/>
    <col min="3084" max="3084" width="9.140625" style="70"/>
    <col min="3085" max="3085" width="22.140625" style="70" bestFit="1" customWidth="1"/>
    <col min="3086" max="3328" width="9.140625" style="70"/>
    <col min="3329" max="3329" width="0" style="70" hidden="1" customWidth="1"/>
    <col min="3330" max="3330" width="81.85546875" style="70" customWidth="1"/>
    <col min="3331" max="3331" width="18.28515625" style="70" customWidth="1"/>
    <col min="3332" max="3332" width="15.7109375" style="70" customWidth="1"/>
    <col min="3333" max="3333" width="25" style="70" customWidth="1"/>
    <col min="3334" max="3335" width="15.42578125" style="70" customWidth="1"/>
    <col min="3336" max="3336" width="16.42578125" style="70" customWidth="1"/>
    <col min="3337" max="3337" width="15.140625" style="70" bestFit="1" customWidth="1"/>
    <col min="3338" max="3338" width="16.5703125" style="70" bestFit="1" customWidth="1"/>
    <col min="3339" max="3339" width="10" style="70" bestFit="1" customWidth="1"/>
    <col min="3340" max="3340" width="9.140625" style="70"/>
    <col min="3341" max="3341" width="22.140625" style="70" bestFit="1" customWidth="1"/>
    <col min="3342" max="3584" width="9.140625" style="70"/>
    <col min="3585" max="3585" width="0" style="70" hidden="1" customWidth="1"/>
    <col min="3586" max="3586" width="81.85546875" style="70" customWidth="1"/>
    <col min="3587" max="3587" width="18.28515625" style="70" customWidth="1"/>
    <col min="3588" max="3588" width="15.7109375" style="70" customWidth="1"/>
    <col min="3589" max="3589" width="25" style="70" customWidth="1"/>
    <col min="3590" max="3591" width="15.42578125" style="70" customWidth="1"/>
    <col min="3592" max="3592" width="16.42578125" style="70" customWidth="1"/>
    <col min="3593" max="3593" width="15.140625" style="70" bestFit="1" customWidth="1"/>
    <col min="3594" max="3594" width="16.5703125" style="70" bestFit="1" customWidth="1"/>
    <col min="3595" max="3595" width="10" style="70" bestFit="1" customWidth="1"/>
    <col min="3596" max="3596" width="9.140625" style="70"/>
    <col min="3597" max="3597" width="22.140625" style="70" bestFit="1" customWidth="1"/>
    <col min="3598" max="3840" width="9.140625" style="70"/>
    <col min="3841" max="3841" width="0" style="70" hidden="1" customWidth="1"/>
    <col min="3842" max="3842" width="81.85546875" style="70" customWidth="1"/>
    <col min="3843" max="3843" width="18.28515625" style="70" customWidth="1"/>
    <col min="3844" max="3844" width="15.7109375" style="70" customWidth="1"/>
    <col min="3845" max="3845" width="25" style="70" customWidth="1"/>
    <col min="3846" max="3847" width="15.42578125" style="70" customWidth="1"/>
    <col min="3848" max="3848" width="16.42578125" style="70" customWidth="1"/>
    <col min="3849" max="3849" width="15.140625" style="70" bestFit="1" customWidth="1"/>
    <col min="3850" max="3850" width="16.5703125" style="70" bestFit="1" customWidth="1"/>
    <col min="3851" max="3851" width="10" style="70" bestFit="1" customWidth="1"/>
    <col min="3852" max="3852" width="9.140625" style="70"/>
    <col min="3853" max="3853" width="22.140625" style="70" bestFit="1" customWidth="1"/>
    <col min="3854" max="4096" width="9.140625" style="70"/>
    <col min="4097" max="4097" width="0" style="70" hidden="1" customWidth="1"/>
    <col min="4098" max="4098" width="81.85546875" style="70" customWidth="1"/>
    <col min="4099" max="4099" width="18.28515625" style="70" customWidth="1"/>
    <col min="4100" max="4100" width="15.7109375" style="70" customWidth="1"/>
    <col min="4101" max="4101" width="25" style="70" customWidth="1"/>
    <col min="4102" max="4103" width="15.42578125" style="70" customWidth="1"/>
    <col min="4104" max="4104" width="16.42578125" style="70" customWidth="1"/>
    <col min="4105" max="4105" width="15.140625" style="70" bestFit="1" customWidth="1"/>
    <col min="4106" max="4106" width="16.5703125" style="70" bestFit="1" customWidth="1"/>
    <col min="4107" max="4107" width="10" style="70" bestFit="1" customWidth="1"/>
    <col min="4108" max="4108" width="9.140625" style="70"/>
    <col min="4109" max="4109" width="22.140625" style="70" bestFit="1" customWidth="1"/>
    <col min="4110" max="4352" width="9.140625" style="70"/>
    <col min="4353" max="4353" width="0" style="70" hidden="1" customWidth="1"/>
    <col min="4354" max="4354" width="81.85546875" style="70" customWidth="1"/>
    <col min="4355" max="4355" width="18.28515625" style="70" customWidth="1"/>
    <col min="4356" max="4356" width="15.7109375" style="70" customWidth="1"/>
    <col min="4357" max="4357" width="25" style="70" customWidth="1"/>
    <col min="4358" max="4359" width="15.42578125" style="70" customWidth="1"/>
    <col min="4360" max="4360" width="16.42578125" style="70" customWidth="1"/>
    <col min="4361" max="4361" width="15.140625" style="70" bestFit="1" customWidth="1"/>
    <col min="4362" max="4362" width="16.5703125" style="70" bestFit="1" customWidth="1"/>
    <col min="4363" max="4363" width="10" style="70" bestFit="1" customWidth="1"/>
    <col min="4364" max="4364" width="9.140625" style="70"/>
    <col min="4365" max="4365" width="22.140625" style="70" bestFit="1" customWidth="1"/>
    <col min="4366" max="4608" width="9.140625" style="70"/>
    <col min="4609" max="4609" width="0" style="70" hidden="1" customWidth="1"/>
    <col min="4610" max="4610" width="81.85546875" style="70" customWidth="1"/>
    <col min="4611" max="4611" width="18.28515625" style="70" customWidth="1"/>
    <col min="4612" max="4612" width="15.7109375" style="70" customWidth="1"/>
    <col min="4613" max="4613" width="25" style="70" customWidth="1"/>
    <col min="4614" max="4615" width="15.42578125" style="70" customWidth="1"/>
    <col min="4616" max="4616" width="16.42578125" style="70" customWidth="1"/>
    <col min="4617" max="4617" width="15.140625" style="70" bestFit="1" customWidth="1"/>
    <col min="4618" max="4618" width="16.5703125" style="70" bestFit="1" customWidth="1"/>
    <col min="4619" max="4619" width="10" style="70" bestFit="1" customWidth="1"/>
    <col min="4620" max="4620" width="9.140625" style="70"/>
    <col min="4621" max="4621" width="22.140625" style="70" bestFit="1" customWidth="1"/>
    <col min="4622" max="4864" width="9.140625" style="70"/>
    <col min="4865" max="4865" width="0" style="70" hidden="1" customWidth="1"/>
    <col min="4866" max="4866" width="81.85546875" style="70" customWidth="1"/>
    <col min="4867" max="4867" width="18.28515625" style="70" customWidth="1"/>
    <col min="4868" max="4868" width="15.7109375" style="70" customWidth="1"/>
    <col min="4869" max="4869" width="25" style="70" customWidth="1"/>
    <col min="4870" max="4871" width="15.42578125" style="70" customWidth="1"/>
    <col min="4872" max="4872" width="16.42578125" style="70" customWidth="1"/>
    <col min="4873" max="4873" width="15.140625" style="70" bestFit="1" customWidth="1"/>
    <col min="4874" max="4874" width="16.5703125" style="70" bestFit="1" customWidth="1"/>
    <col min="4875" max="4875" width="10" style="70" bestFit="1" customWidth="1"/>
    <col min="4876" max="4876" width="9.140625" style="70"/>
    <col min="4877" max="4877" width="22.140625" style="70" bestFit="1" customWidth="1"/>
    <col min="4878" max="5120" width="9.140625" style="70"/>
    <col min="5121" max="5121" width="0" style="70" hidden="1" customWidth="1"/>
    <col min="5122" max="5122" width="81.85546875" style="70" customWidth="1"/>
    <col min="5123" max="5123" width="18.28515625" style="70" customWidth="1"/>
    <col min="5124" max="5124" width="15.7109375" style="70" customWidth="1"/>
    <col min="5125" max="5125" width="25" style="70" customWidth="1"/>
    <col min="5126" max="5127" width="15.42578125" style="70" customWidth="1"/>
    <col min="5128" max="5128" width="16.42578125" style="70" customWidth="1"/>
    <col min="5129" max="5129" width="15.140625" style="70" bestFit="1" customWidth="1"/>
    <col min="5130" max="5130" width="16.5703125" style="70" bestFit="1" customWidth="1"/>
    <col min="5131" max="5131" width="10" style="70" bestFit="1" customWidth="1"/>
    <col min="5132" max="5132" width="9.140625" style="70"/>
    <col min="5133" max="5133" width="22.140625" style="70" bestFit="1" customWidth="1"/>
    <col min="5134" max="5376" width="9.140625" style="70"/>
    <col min="5377" max="5377" width="0" style="70" hidden="1" customWidth="1"/>
    <col min="5378" max="5378" width="81.85546875" style="70" customWidth="1"/>
    <col min="5379" max="5379" width="18.28515625" style="70" customWidth="1"/>
    <col min="5380" max="5380" width="15.7109375" style="70" customWidth="1"/>
    <col min="5381" max="5381" width="25" style="70" customWidth="1"/>
    <col min="5382" max="5383" width="15.42578125" style="70" customWidth="1"/>
    <col min="5384" max="5384" width="16.42578125" style="70" customWidth="1"/>
    <col min="5385" max="5385" width="15.140625" style="70" bestFit="1" customWidth="1"/>
    <col min="5386" max="5386" width="16.5703125" style="70" bestFit="1" customWidth="1"/>
    <col min="5387" max="5387" width="10" style="70" bestFit="1" customWidth="1"/>
    <col min="5388" max="5388" width="9.140625" style="70"/>
    <col min="5389" max="5389" width="22.140625" style="70" bestFit="1" customWidth="1"/>
    <col min="5390" max="5632" width="9.140625" style="70"/>
    <col min="5633" max="5633" width="0" style="70" hidden="1" customWidth="1"/>
    <col min="5634" max="5634" width="81.85546875" style="70" customWidth="1"/>
    <col min="5635" max="5635" width="18.28515625" style="70" customWidth="1"/>
    <col min="5636" max="5636" width="15.7109375" style="70" customWidth="1"/>
    <col min="5637" max="5637" width="25" style="70" customWidth="1"/>
    <col min="5638" max="5639" width="15.42578125" style="70" customWidth="1"/>
    <col min="5640" max="5640" width="16.42578125" style="70" customWidth="1"/>
    <col min="5641" max="5641" width="15.140625" style="70" bestFit="1" customWidth="1"/>
    <col min="5642" max="5642" width="16.5703125" style="70" bestFit="1" customWidth="1"/>
    <col min="5643" max="5643" width="10" style="70" bestFit="1" customWidth="1"/>
    <col min="5644" max="5644" width="9.140625" style="70"/>
    <col min="5645" max="5645" width="22.140625" style="70" bestFit="1" customWidth="1"/>
    <col min="5646" max="5888" width="9.140625" style="70"/>
    <col min="5889" max="5889" width="0" style="70" hidden="1" customWidth="1"/>
    <col min="5890" max="5890" width="81.85546875" style="70" customWidth="1"/>
    <col min="5891" max="5891" width="18.28515625" style="70" customWidth="1"/>
    <col min="5892" max="5892" width="15.7109375" style="70" customWidth="1"/>
    <col min="5893" max="5893" width="25" style="70" customWidth="1"/>
    <col min="5894" max="5895" width="15.42578125" style="70" customWidth="1"/>
    <col min="5896" max="5896" width="16.42578125" style="70" customWidth="1"/>
    <col min="5897" max="5897" width="15.140625" style="70" bestFit="1" customWidth="1"/>
    <col min="5898" max="5898" width="16.5703125" style="70" bestFit="1" customWidth="1"/>
    <col min="5899" max="5899" width="10" style="70" bestFit="1" customWidth="1"/>
    <col min="5900" max="5900" width="9.140625" style="70"/>
    <col min="5901" max="5901" width="22.140625" style="70" bestFit="1" customWidth="1"/>
    <col min="5902" max="6144" width="9.140625" style="70"/>
    <col min="6145" max="6145" width="0" style="70" hidden="1" customWidth="1"/>
    <col min="6146" max="6146" width="81.85546875" style="70" customWidth="1"/>
    <col min="6147" max="6147" width="18.28515625" style="70" customWidth="1"/>
    <col min="6148" max="6148" width="15.7109375" style="70" customWidth="1"/>
    <col min="6149" max="6149" width="25" style="70" customWidth="1"/>
    <col min="6150" max="6151" width="15.42578125" style="70" customWidth="1"/>
    <col min="6152" max="6152" width="16.42578125" style="70" customWidth="1"/>
    <col min="6153" max="6153" width="15.140625" style="70" bestFit="1" customWidth="1"/>
    <col min="6154" max="6154" width="16.5703125" style="70" bestFit="1" customWidth="1"/>
    <col min="6155" max="6155" width="10" style="70" bestFit="1" customWidth="1"/>
    <col min="6156" max="6156" width="9.140625" style="70"/>
    <col min="6157" max="6157" width="22.140625" style="70" bestFit="1" customWidth="1"/>
    <col min="6158" max="6400" width="9.140625" style="70"/>
    <col min="6401" max="6401" width="0" style="70" hidden="1" customWidth="1"/>
    <col min="6402" max="6402" width="81.85546875" style="70" customWidth="1"/>
    <col min="6403" max="6403" width="18.28515625" style="70" customWidth="1"/>
    <col min="6404" max="6404" width="15.7109375" style="70" customWidth="1"/>
    <col min="6405" max="6405" width="25" style="70" customWidth="1"/>
    <col min="6406" max="6407" width="15.42578125" style="70" customWidth="1"/>
    <col min="6408" max="6408" width="16.42578125" style="70" customWidth="1"/>
    <col min="6409" max="6409" width="15.140625" style="70" bestFit="1" customWidth="1"/>
    <col min="6410" max="6410" width="16.5703125" style="70" bestFit="1" customWidth="1"/>
    <col min="6411" max="6411" width="10" style="70" bestFit="1" customWidth="1"/>
    <col min="6412" max="6412" width="9.140625" style="70"/>
    <col min="6413" max="6413" width="22.140625" style="70" bestFit="1" customWidth="1"/>
    <col min="6414" max="6656" width="9.140625" style="70"/>
    <col min="6657" max="6657" width="0" style="70" hidden="1" customWidth="1"/>
    <col min="6658" max="6658" width="81.85546875" style="70" customWidth="1"/>
    <col min="6659" max="6659" width="18.28515625" style="70" customWidth="1"/>
    <col min="6660" max="6660" width="15.7109375" style="70" customWidth="1"/>
    <col min="6661" max="6661" width="25" style="70" customWidth="1"/>
    <col min="6662" max="6663" width="15.42578125" style="70" customWidth="1"/>
    <col min="6664" max="6664" width="16.42578125" style="70" customWidth="1"/>
    <col min="6665" max="6665" width="15.140625" style="70" bestFit="1" customWidth="1"/>
    <col min="6666" max="6666" width="16.5703125" style="70" bestFit="1" customWidth="1"/>
    <col min="6667" max="6667" width="10" style="70" bestFit="1" customWidth="1"/>
    <col min="6668" max="6668" width="9.140625" style="70"/>
    <col min="6669" max="6669" width="22.140625" style="70" bestFit="1" customWidth="1"/>
    <col min="6670" max="6912" width="9.140625" style="70"/>
    <col min="6913" max="6913" width="0" style="70" hidden="1" customWidth="1"/>
    <col min="6914" max="6914" width="81.85546875" style="70" customWidth="1"/>
    <col min="6915" max="6915" width="18.28515625" style="70" customWidth="1"/>
    <col min="6916" max="6916" width="15.7109375" style="70" customWidth="1"/>
    <col min="6917" max="6917" width="25" style="70" customWidth="1"/>
    <col min="6918" max="6919" width="15.42578125" style="70" customWidth="1"/>
    <col min="6920" max="6920" width="16.42578125" style="70" customWidth="1"/>
    <col min="6921" max="6921" width="15.140625" style="70" bestFit="1" customWidth="1"/>
    <col min="6922" max="6922" width="16.5703125" style="70" bestFit="1" customWidth="1"/>
    <col min="6923" max="6923" width="10" style="70" bestFit="1" customWidth="1"/>
    <col min="6924" max="6924" width="9.140625" style="70"/>
    <col min="6925" max="6925" width="22.140625" style="70" bestFit="1" customWidth="1"/>
    <col min="6926" max="7168" width="9.140625" style="70"/>
    <col min="7169" max="7169" width="0" style="70" hidden="1" customWidth="1"/>
    <col min="7170" max="7170" width="81.85546875" style="70" customWidth="1"/>
    <col min="7171" max="7171" width="18.28515625" style="70" customWidth="1"/>
    <col min="7172" max="7172" width="15.7109375" style="70" customWidth="1"/>
    <col min="7173" max="7173" width="25" style="70" customWidth="1"/>
    <col min="7174" max="7175" width="15.42578125" style="70" customWidth="1"/>
    <col min="7176" max="7176" width="16.42578125" style="70" customWidth="1"/>
    <col min="7177" max="7177" width="15.140625" style="70" bestFit="1" customWidth="1"/>
    <col min="7178" max="7178" width="16.5703125" style="70" bestFit="1" customWidth="1"/>
    <col min="7179" max="7179" width="10" style="70" bestFit="1" customWidth="1"/>
    <col min="7180" max="7180" width="9.140625" style="70"/>
    <col min="7181" max="7181" width="22.140625" style="70" bestFit="1" customWidth="1"/>
    <col min="7182" max="7424" width="9.140625" style="70"/>
    <col min="7425" max="7425" width="0" style="70" hidden="1" customWidth="1"/>
    <col min="7426" max="7426" width="81.85546875" style="70" customWidth="1"/>
    <col min="7427" max="7427" width="18.28515625" style="70" customWidth="1"/>
    <col min="7428" max="7428" width="15.7109375" style="70" customWidth="1"/>
    <col min="7429" max="7429" width="25" style="70" customWidth="1"/>
    <col min="7430" max="7431" width="15.42578125" style="70" customWidth="1"/>
    <col min="7432" max="7432" width="16.42578125" style="70" customWidth="1"/>
    <col min="7433" max="7433" width="15.140625" style="70" bestFit="1" customWidth="1"/>
    <col min="7434" max="7434" width="16.5703125" style="70" bestFit="1" customWidth="1"/>
    <col min="7435" max="7435" width="10" style="70" bestFit="1" customWidth="1"/>
    <col min="7436" max="7436" width="9.140625" style="70"/>
    <col min="7437" max="7437" width="22.140625" style="70" bestFit="1" customWidth="1"/>
    <col min="7438" max="7680" width="9.140625" style="70"/>
    <col min="7681" max="7681" width="0" style="70" hidden="1" customWidth="1"/>
    <col min="7682" max="7682" width="81.85546875" style="70" customWidth="1"/>
    <col min="7683" max="7683" width="18.28515625" style="70" customWidth="1"/>
    <col min="7684" max="7684" width="15.7109375" style="70" customWidth="1"/>
    <col min="7685" max="7685" width="25" style="70" customWidth="1"/>
    <col min="7686" max="7687" width="15.42578125" style="70" customWidth="1"/>
    <col min="7688" max="7688" width="16.42578125" style="70" customWidth="1"/>
    <col min="7689" max="7689" width="15.140625" style="70" bestFit="1" customWidth="1"/>
    <col min="7690" max="7690" width="16.5703125" style="70" bestFit="1" customWidth="1"/>
    <col min="7691" max="7691" width="10" style="70" bestFit="1" customWidth="1"/>
    <col min="7692" max="7692" width="9.140625" style="70"/>
    <col min="7693" max="7693" width="22.140625" style="70" bestFit="1" customWidth="1"/>
    <col min="7694" max="7936" width="9.140625" style="70"/>
    <col min="7937" max="7937" width="0" style="70" hidden="1" customWidth="1"/>
    <col min="7938" max="7938" width="81.85546875" style="70" customWidth="1"/>
    <col min="7939" max="7939" width="18.28515625" style="70" customWidth="1"/>
    <col min="7940" max="7940" width="15.7109375" style="70" customWidth="1"/>
    <col min="7941" max="7941" width="25" style="70" customWidth="1"/>
    <col min="7942" max="7943" width="15.42578125" style="70" customWidth="1"/>
    <col min="7944" max="7944" width="16.42578125" style="70" customWidth="1"/>
    <col min="7945" max="7945" width="15.140625" style="70" bestFit="1" customWidth="1"/>
    <col min="7946" max="7946" width="16.5703125" style="70" bestFit="1" customWidth="1"/>
    <col min="7947" max="7947" width="10" style="70" bestFit="1" customWidth="1"/>
    <col min="7948" max="7948" width="9.140625" style="70"/>
    <col min="7949" max="7949" width="22.140625" style="70" bestFit="1" customWidth="1"/>
    <col min="7950" max="8192" width="9.140625" style="70"/>
    <col min="8193" max="8193" width="0" style="70" hidden="1" customWidth="1"/>
    <col min="8194" max="8194" width="81.85546875" style="70" customWidth="1"/>
    <col min="8195" max="8195" width="18.28515625" style="70" customWidth="1"/>
    <col min="8196" max="8196" width="15.7109375" style="70" customWidth="1"/>
    <col min="8197" max="8197" width="25" style="70" customWidth="1"/>
    <col min="8198" max="8199" width="15.42578125" style="70" customWidth="1"/>
    <col min="8200" max="8200" width="16.42578125" style="70" customWidth="1"/>
    <col min="8201" max="8201" width="15.140625" style="70" bestFit="1" customWidth="1"/>
    <col min="8202" max="8202" width="16.5703125" style="70" bestFit="1" customWidth="1"/>
    <col min="8203" max="8203" width="10" style="70" bestFit="1" customWidth="1"/>
    <col min="8204" max="8204" width="9.140625" style="70"/>
    <col min="8205" max="8205" width="22.140625" style="70" bestFit="1" customWidth="1"/>
    <col min="8206" max="8448" width="9.140625" style="70"/>
    <col min="8449" max="8449" width="0" style="70" hidden="1" customWidth="1"/>
    <col min="8450" max="8450" width="81.85546875" style="70" customWidth="1"/>
    <col min="8451" max="8451" width="18.28515625" style="70" customWidth="1"/>
    <col min="8452" max="8452" width="15.7109375" style="70" customWidth="1"/>
    <col min="8453" max="8453" width="25" style="70" customWidth="1"/>
    <col min="8454" max="8455" width="15.42578125" style="70" customWidth="1"/>
    <col min="8456" max="8456" width="16.42578125" style="70" customWidth="1"/>
    <col min="8457" max="8457" width="15.140625" style="70" bestFit="1" customWidth="1"/>
    <col min="8458" max="8458" width="16.5703125" style="70" bestFit="1" customWidth="1"/>
    <col min="8459" max="8459" width="10" style="70" bestFit="1" customWidth="1"/>
    <col min="8460" max="8460" width="9.140625" style="70"/>
    <col min="8461" max="8461" width="22.140625" style="70" bestFit="1" customWidth="1"/>
    <col min="8462" max="8704" width="9.140625" style="70"/>
    <col min="8705" max="8705" width="0" style="70" hidden="1" customWidth="1"/>
    <col min="8706" max="8706" width="81.85546875" style="70" customWidth="1"/>
    <col min="8707" max="8707" width="18.28515625" style="70" customWidth="1"/>
    <col min="8708" max="8708" width="15.7109375" style="70" customWidth="1"/>
    <col min="8709" max="8709" width="25" style="70" customWidth="1"/>
    <col min="8710" max="8711" width="15.42578125" style="70" customWidth="1"/>
    <col min="8712" max="8712" width="16.42578125" style="70" customWidth="1"/>
    <col min="8713" max="8713" width="15.140625" style="70" bestFit="1" customWidth="1"/>
    <col min="8714" max="8714" width="16.5703125" style="70" bestFit="1" customWidth="1"/>
    <col min="8715" max="8715" width="10" style="70" bestFit="1" customWidth="1"/>
    <col min="8716" max="8716" width="9.140625" style="70"/>
    <col min="8717" max="8717" width="22.140625" style="70" bestFit="1" customWidth="1"/>
    <col min="8718" max="8960" width="9.140625" style="70"/>
    <col min="8961" max="8961" width="0" style="70" hidden="1" customWidth="1"/>
    <col min="8962" max="8962" width="81.85546875" style="70" customWidth="1"/>
    <col min="8963" max="8963" width="18.28515625" style="70" customWidth="1"/>
    <col min="8964" max="8964" width="15.7109375" style="70" customWidth="1"/>
    <col min="8965" max="8965" width="25" style="70" customWidth="1"/>
    <col min="8966" max="8967" width="15.42578125" style="70" customWidth="1"/>
    <col min="8968" max="8968" width="16.42578125" style="70" customWidth="1"/>
    <col min="8969" max="8969" width="15.140625" style="70" bestFit="1" customWidth="1"/>
    <col min="8970" max="8970" width="16.5703125" style="70" bestFit="1" customWidth="1"/>
    <col min="8971" max="8971" width="10" style="70" bestFit="1" customWidth="1"/>
    <col min="8972" max="8972" width="9.140625" style="70"/>
    <col min="8973" max="8973" width="22.140625" style="70" bestFit="1" customWidth="1"/>
    <col min="8974" max="9216" width="9.140625" style="70"/>
    <col min="9217" max="9217" width="0" style="70" hidden="1" customWidth="1"/>
    <col min="9218" max="9218" width="81.85546875" style="70" customWidth="1"/>
    <col min="9219" max="9219" width="18.28515625" style="70" customWidth="1"/>
    <col min="9220" max="9220" width="15.7109375" style="70" customWidth="1"/>
    <col min="9221" max="9221" width="25" style="70" customWidth="1"/>
    <col min="9222" max="9223" width="15.42578125" style="70" customWidth="1"/>
    <col min="9224" max="9224" width="16.42578125" style="70" customWidth="1"/>
    <col min="9225" max="9225" width="15.140625" style="70" bestFit="1" customWidth="1"/>
    <col min="9226" max="9226" width="16.5703125" style="70" bestFit="1" customWidth="1"/>
    <col min="9227" max="9227" width="10" style="70" bestFit="1" customWidth="1"/>
    <col min="9228" max="9228" width="9.140625" style="70"/>
    <col min="9229" max="9229" width="22.140625" style="70" bestFit="1" customWidth="1"/>
    <col min="9230" max="9472" width="9.140625" style="70"/>
    <col min="9473" max="9473" width="0" style="70" hidden="1" customWidth="1"/>
    <col min="9474" max="9474" width="81.85546875" style="70" customWidth="1"/>
    <col min="9475" max="9475" width="18.28515625" style="70" customWidth="1"/>
    <col min="9476" max="9476" width="15.7109375" style="70" customWidth="1"/>
    <col min="9477" max="9477" width="25" style="70" customWidth="1"/>
    <col min="9478" max="9479" width="15.42578125" style="70" customWidth="1"/>
    <col min="9480" max="9480" width="16.42578125" style="70" customWidth="1"/>
    <col min="9481" max="9481" width="15.140625" style="70" bestFit="1" customWidth="1"/>
    <col min="9482" max="9482" width="16.5703125" style="70" bestFit="1" customWidth="1"/>
    <col min="9483" max="9483" width="10" style="70" bestFit="1" customWidth="1"/>
    <col min="9484" max="9484" width="9.140625" style="70"/>
    <col min="9485" max="9485" width="22.140625" style="70" bestFit="1" customWidth="1"/>
    <col min="9486" max="9728" width="9.140625" style="70"/>
    <col min="9729" max="9729" width="0" style="70" hidden="1" customWidth="1"/>
    <col min="9730" max="9730" width="81.85546875" style="70" customWidth="1"/>
    <col min="9731" max="9731" width="18.28515625" style="70" customWidth="1"/>
    <col min="9732" max="9732" width="15.7109375" style="70" customWidth="1"/>
    <col min="9733" max="9733" width="25" style="70" customWidth="1"/>
    <col min="9734" max="9735" width="15.42578125" style="70" customWidth="1"/>
    <col min="9736" max="9736" width="16.42578125" style="70" customWidth="1"/>
    <col min="9737" max="9737" width="15.140625" style="70" bestFit="1" customWidth="1"/>
    <col min="9738" max="9738" width="16.5703125" style="70" bestFit="1" customWidth="1"/>
    <col min="9739" max="9739" width="10" style="70" bestFit="1" customWidth="1"/>
    <col min="9740" max="9740" width="9.140625" style="70"/>
    <col min="9741" max="9741" width="22.140625" style="70" bestFit="1" customWidth="1"/>
    <col min="9742" max="9984" width="9.140625" style="70"/>
    <col min="9985" max="9985" width="0" style="70" hidden="1" customWidth="1"/>
    <col min="9986" max="9986" width="81.85546875" style="70" customWidth="1"/>
    <col min="9987" max="9987" width="18.28515625" style="70" customWidth="1"/>
    <col min="9988" max="9988" width="15.7109375" style="70" customWidth="1"/>
    <col min="9989" max="9989" width="25" style="70" customWidth="1"/>
    <col min="9990" max="9991" width="15.42578125" style="70" customWidth="1"/>
    <col min="9992" max="9992" width="16.42578125" style="70" customWidth="1"/>
    <col min="9993" max="9993" width="15.140625" style="70" bestFit="1" customWidth="1"/>
    <col min="9994" max="9994" width="16.5703125" style="70" bestFit="1" customWidth="1"/>
    <col min="9995" max="9995" width="10" style="70" bestFit="1" customWidth="1"/>
    <col min="9996" max="9996" width="9.140625" style="70"/>
    <col min="9997" max="9997" width="22.140625" style="70" bestFit="1" customWidth="1"/>
    <col min="9998" max="10240" width="9.140625" style="70"/>
    <col min="10241" max="10241" width="0" style="70" hidden="1" customWidth="1"/>
    <col min="10242" max="10242" width="81.85546875" style="70" customWidth="1"/>
    <col min="10243" max="10243" width="18.28515625" style="70" customWidth="1"/>
    <col min="10244" max="10244" width="15.7109375" style="70" customWidth="1"/>
    <col min="10245" max="10245" width="25" style="70" customWidth="1"/>
    <col min="10246" max="10247" width="15.42578125" style="70" customWidth="1"/>
    <col min="10248" max="10248" width="16.42578125" style="70" customWidth="1"/>
    <col min="10249" max="10249" width="15.140625" style="70" bestFit="1" customWidth="1"/>
    <col min="10250" max="10250" width="16.5703125" style="70" bestFit="1" customWidth="1"/>
    <col min="10251" max="10251" width="10" style="70" bestFit="1" customWidth="1"/>
    <col min="10252" max="10252" width="9.140625" style="70"/>
    <col min="10253" max="10253" width="22.140625" style="70" bestFit="1" customWidth="1"/>
    <col min="10254" max="10496" width="9.140625" style="70"/>
    <col min="10497" max="10497" width="0" style="70" hidden="1" customWidth="1"/>
    <col min="10498" max="10498" width="81.85546875" style="70" customWidth="1"/>
    <col min="10499" max="10499" width="18.28515625" style="70" customWidth="1"/>
    <col min="10500" max="10500" width="15.7109375" style="70" customWidth="1"/>
    <col min="10501" max="10501" width="25" style="70" customWidth="1"/>
    <col min="10502" max="10503" width="15.42578125" style="70" customWidth="1"/>
    <col min="10504" max="10504" width="16.42578125" style="70" customWidth="1"/>
    <col min="10505" max="10505" width="15.140625" style="70" bestFit="1" customWidth="1"/>
    <col min="10506" max="10506" width="16.5703125" style="70" bestFit="1" customWidth="1"/>
    <col min="10507" max="10507" width="10" style="70" bestFit="1" customWidth="1"/>
    <col min="10508" max="10508" width="9.140625" style="70"/>
    <col min="10509" max="10509" width="22.140625" style="70" bestFit="1" customWidth="1"/>
    <col min="10510" max="10752" width="9.140625" style="70"/>
    <col min="10753" max="10753" width="0" style="70" hidden="1" customWidth="1"/>
    <col min="10754" max="10754" width="81.85546875" style="70" customWidth="1"/>
    <col min="10755" max="10755" width="18.28515625" style="70" customWidth="1"/>
    <col min="10756" max="10756" width="15.7109375" style="70" customWidth="1"/>
    <col min="10757" max="10757" width="25" style="70" customWidth="1"/>
    <col min="10758" max="10759" width="15.42578125" style="70" customWidth="1"/>
    <col min="10760" max="10760" width="16.42578125" style="70" customWidth="1"/>
    <col min="10761" max="10761" width="15.140625" style="70" bestFit="1" customWidth="1"/>
    <col min="10762" max="10762" width="16.5703125" style="70" bestFit="1" customWidth="1"/>
    <col min="10763" max="10763" width="10" style="70" bestFit="1" customWidth="1"/>
    <col min="10764" max="10764" width="9.140625" style="70"/>
    <col min="10765" max="10765" width="22.140625" style="70" bestFit="1" customWidth="1"/>
    <col min="10766" max="11008" width="9.140625" style="70"/>
    <col min="11009" max="11009" width="0" style="70" hidden="1" customWidth="1"/>
    <col min="11010" max="11010" width="81.85546875" style="70" customWidth="1"/>
    <col min="11011" max="11011" width="18.28515625" style="70" customWidth="1"/>
    <col min="11012" max="11012" width="15.7109375" style="70" customWidth="1"/>
    <col min="11013" max="11013" width="25" style="70" customWidth="1"/>
    <col min="11014" max="11015" width="15.42578125" style="70" customWidth="1"/>
    <col min="11016" max="11016" width="16.42578125" style="70" customWidth="1"/>
    <col min="11017" max="11017" width="15.140625" style="70" bestFit="1" customWidth="1"/>
    <col min="11018" max="11018" width="16.5703125" style="70" bestFit="1" customWidth="1"/>
    <col min="11019" max="11019" width="10" style="70" bestFit="1" customWidth="1"/>
    <col min="11020" max="11020" width="9.140625" style="70"/>
    <col min="11021" max="11021" width="22.140625" style="70" bestFit="1" customWidth="1"/>
    <col min="11022" max="11264" width="9.140625" style="70"/>
    <col min="11265" max="11265" width="0" style="70" hidden="1" customWidth="1"/>
    <col min="11266" max="11266" width="81.85546875" style="70" customWidth="1"/>
    <col min="11267" max="11267" width="18.28515625" style="70" customWidth="1"/>
    <col min="11268" max="11268" width="15.7109375" style="70" customWidth="1"/>
    <col min="11269" max="11269" width="25" style="70" customWidth="1"/>
    <col min="11270" max="11271" width="15.42578125" style="70" customWidth="1"/>
    <col min="11272" max="11272" width="16.42578125" style="70" customWidth="1"/>
    <col min="11273" max="11273" width="15.140625" style="70" bestFit="1" customWidth="1"/>
    <col min="11274" max="11274" width="16.5703125" style="70" bestFit="1" customWidth="1"/>
    <col min="11275" max="11275" width="10" style="70" bestFit="1" customWidth="1"/>
    <col min="11276" max="11276" width="9.140625" style="70"/>
    <col min="11277" max="11277" width="22.140625" style="70" bestFit="1" customWidth="1"/>
    <col min="11278" max="11520" width="9.140625" style="70"/>
    <col min="11521" max="11521" width="0" style="70" hidden="1" customWidth="1"/>
    <col min="11522" max="11522" width="81.85546875" style="70" customWidth="1"/>
    <col min="11523" max="11523" width="18.28515625" style="70" customWidth="1"/>
    <col min="11524" max="11524" width="15.7109375" style="70" customWidth="1"/>
    <col min="11525" max="11525" width="25" style="70" customWidth="1"/>
    <col min="11526" max="11527" width="15.42578125" style="70" customWidth="1"/>
    <col min="11528" max="11528" width="16.42578125" style="70" customWidth="1"/>
    <col min="11529" max="11529" width="15.140625" style="70" bestFit="1" customWidth="1"/>
    <col min="11530" max="11530" width="16.5703125" style="70" bestFit="1" customWidth="1"/>
    <col min="11531" max="11531" width="10" style="70" bestFit="1" customWidth="1"/>
    <col min="11532" max="11532" width="9.140625" style="70"/>
    <col min="11533" max="11533" width="22.140625" style="70" bestFit="1" customWidth="1"/>
    <col min="11534" max="11776" width="9.140625" style="70"/>
    <col min="11777" max="11777" width="0" style="70" hidden="1" customWidth="1"/>
    <col min="11778" max="11778" width="81.85546875" style="70" customWidth="1"/>
    <col min="11779" max="11779" width="18.28515625" style="70" customWidth="1"/>
    <col min="11780" max="11780" width="15.7109375" style="70" customWidth="1"/>
    <col min="11781" max="11781" width="25" style="70" customWidth="1"/>
    <col min="11782" max="11783" width="15.42578125" style="70" customWidth="1"/>
    <col min="11784" max="11784" width="16.42578125" style="70" customWidth="1"/>
    <col min="11785" max="11785" width="15.140625" style="70" bestFit="1" customWidth="1"/>
    <col min="11786" max="11786" width="16.5703125" style="70" bestFit="1" customWidth="1"/>
    <col min="11787" max="11787" width="10" style="70" bestFit="1" customWidth="1"/>
    <col min="11788" max="11788" width="9.140625" style="70"/>
    <col min="11789" max="11789" width="22.140625" style="70" bestFit="1" customWidth="1"/>
    <col min="11790" max="12032" width="9.140625" style="70"/>
    <col min="12033" max="12033" width="0" style="70" hidden="1" customWidth="1"/>
    <col min="12034" max="12034" width="81.85546875" style="70" customWidth="1"/>
    <col min="12035" max="12035" width="18.28515625" style="70" customWidth="1"/>
    <col min="12036" max="12036" width="15.7109375" style="70" customWidth="1"/>
    <col min="12037" max="12037" width="25" style="70" customWidth="1"/>
    <col min="12038" max="12039" width="15.42578125" style="70" customWidth="1"/>
    <col min="12040" max="12040" width="16.42578125" style="70" customWidth="1"/>
    <col min="12041" max="12041" width="15.140625" style="70" bestFit="1" customWidth="1"/>
    <col min="12042" max="12042" width="16.5703125" style="70" bestFit="1" customWidth="1"/>
    <col min="12043" max="12043" width="10" style="70" bestFit="1" customWidth="1"/>
    <col min="12044" max="12044" width="9.140625" style="70"/>
    <col min="12045" max="12045" width="22.140625" style="70" bestFit="1" customWidth="1"/>
    <col min="12046" max="12288" width="9.140625" style="70"/>
    <col min="12289" max="12289" width="0" style="70" hidden="1" customWidth="1"/>
    <col min="12290" max="12290" width="81.85546875" style="70" customWidth="1"/>
    <col min="12291" max="12291" width="18.28515625" style="70" customWidth="1"/>
    <col min="12292" max="12292" width="15.7109375" style="70" customWidth="1"/>
    <col min="12293" max="12293" width="25" style="70" customWidth="1"/>
    <col min="12294" max="12295" width="15.42578125" style="70" customWidth="1"/>
    <col min="12296" max="12296" width="16.42578125" style="70" customWidth="1"/>
    <col min="12297" max="12297" width="15.140625" style="70" bestFit="1" customWidth="1"/>
    <col min="12298" max="12298" width="16.5703125" style="70" bestFit="1" customWidth="1"/>
    <col min="12299" max="12299" width="10" style="70" bestFit="1" customWidth="1"/>
    <col min="12300" max="12300" width="9.140625" style="70"/>
    <col min="12301" max="12301" width="22.140625" style="70" bestFit="1" customWidth="1"/>
    <col min="12302" max="12544" width="9.140625" style="70"/>
    <col min="12545" max="12545" width="0" style="70" hidden="1" customWidth="1"/>
    <col min="12546" max="12546" width="81.85546875" style="70" customWidth="1"/>
    <col min="12547" max="12547" width="18.28515625" style="70" customWidth="1"/>
    <col min="12548" max="12548" width="15.7109375" style="70" customWidth="1"/>
    <col min="12549" max="12549" width="25" style="70" customWidth="1"/>
    <col min="12550" max="12551" width="15.42578125" style="70" customWidth="1"/>
    <col min="12552" max="12552" width="16.42578125" style="70" customWidth="1"/>
    <col min="12553" max="12553" width="15.140625" style="70" bestFit="1" customWidth="1"/>
    <col min="12554" max="12554" width="16.5703125" style="70" bestFit="1" customWidth="1"/>
    <col min="12555" max="12555" width="10" style="70" bestFit="1" customWidth="1"/>
    <col min="12556" max="12556" width="9.140625" style="70"/>
    <col min="12557" max="12557" width="22.140625" style="70" bestFit="1" customWidth="1"/>
    <col min="12558" max="12800" width="9.140625" style="70"/>
    <col min="12801" max="12801" width="0" style="70" hidden="1" customWidth="1"/>
    <col min="12802" max="12802" width="81.85546875" style="70" customWidth="1"/>
    <col min="12803" max="12803" width="18.28515625" style="70" customWidth="1"/>
    <col min="12804" max="12804" width="15.7109375" style="70" customWidth="1"/>
    <col min="12805" max="12805" width="25" style="70" customWidth="1"/>
    <col min="12806" max="12807" width="15.42578125" style="70" customWidth="1"/>
    <col min="12808" max="12808" width="16.42578125" style="70" customWidth="1"/>
    <col min="12809" max="12809" width="15.140625" style="70" bestFit="1" customWidth="1"/>
    <col min="12810" max="12810" width="16.5703125" style="70" bestFit="1" customWidth="1"/>
    <col min="12811" max="12811" width="10" style="70" bestFit="1" customWidth="1"/>
    <col min="12812" max="12812" width="9.140625" style="70"/>
    <col min="12813" max="12813" width="22.140625" style="70" bestFit="1" customWidth="1"/>
    <col min="12814" max="13056" width="9.140625" style="70"/>
    <col min="13057" max="13057" width="0" style="70" hidden="1" customWidth="1"/>
    <col min="13058" max="13058" width="81.85546875" style="70" customWidth="1"/>
    <col min="13059" max="13059" width="18.28515625" style="70" customWidth="1"/>
    <col min="13060" max="13060" width="15.7109375" style="70" customWidth="1"/>
    <col min="13061" max="13061" width="25" style="70" customWidth="1"/>
    <col min="13062" max="13063" width="15.42578125" style="70" customWidth="1"/>
    <col min="13064" max="13064" width="16.42578125" style="70" customWidth="1"/>
    <col min="13065" max="13065" width="15.140625" style="70" bestFit="1" customWidth="1"/>
    <col min="13066" max="13066" width="16.5703125" style="70" bestFit="1" customWidth="1"/>
    <col min="13067" max="13067" width="10" style="70" bestFit="1" customWidth="1"/>
    <col min="13068" max="13068" width="9.140625" style="70"/>
    <col min="13069" max="13069" width="22.140625" style="70" bestFit="1" customWidth="1"/>
    <col min="13070" max="13312" width="9.140625" style="70"/>
    <col min="13313" max="13313" width="0" style="70" hidden="1" customWidth="1"/>
    <col min="13314" max="13314" width="81.85546875" style="70" customWidth="1"/>
    <col min="13315" max="13315" width="18.28515625" style="70" customWidth="1"/>
    <col min="13316" max="13316" width="15.7109375" style="70" customWidth="1"/>
    <col min="13317" max="13317" width="25" style="70" customWidth="1"/>
    <col min="13318" max="13319" width="15.42578125" style="70" customWidth="1"/>
    <col min="13320" max="13320" width="16.42578125" style="70" customWidth="1"/>
    <col min="13321" max="13321" width="15.140625" style="70" bestFit="1" customWidth="1"/>
    <col min="13322" max="13322" width="16.5703125" style="70" bestFit="1" customWidth="1"/>
    <col min="13323" max="13323" width="10" style="70" bestFit="1" customWidth="1"/>
    <col min="13324" max="13324" width="9.140625" style="70"/>
    <col min="13325" max="13325" width="22.140625" style="70" bestFit="1" customWidth="1"/>
    <col min="13326" max="13568" width="9.140625" style="70"/>
    <col min="13569" max="13569" width="0" style="70" hidden="1" customWidth="1"/>
    <col min="13570" max="13570" width="81.85546875" style="70" customWidth="1"/>
    <col min="13571" max="13571" width="18.28515625" style="70" customWidth="1"/>
    <col min="13572" max="13572" width="15.7109375" style="70" customWidth="1"/>
    <col min="13573" max="13573" width="25" style="70" customWidth="1"/>
    <col min="13574" max="13575" width="15.42578125" style="70" customWidth="1"/>
    <col min="13576" max="13576" width="16.42578125" style="70" customWidth="1"/>
    <col min="13577" max="13577" width="15.140625" style="70" bestFit="1" customWidth="1"/>
    <col min="13578" max="13578" width="16.5703125" style="70" bestFit="1" customWidth="1"/>
    <col min="13579" max="13579" width="10" style="70" bestFit="1" customWidth="1"/>
    <col min="13580" max="13580" width="9.140625" style="70"/>
    <col min="13581" max="13581" width="22.140625" style="70" bestFit="1" customWidth="1"/>
    <col min="13582" max="13824" width="9.140625" style="70"/>
    <col min="13825" max="13825" width="0" style="70" hidden="1" customWidth="1"/>
    <col min="13826" max="13826" width="81.85546875" style="70" customWidth="1"/>
    <col min="13827" max="13827" width="18.28515625" style="70" customWidth="1"/>
    <col min="13828" max="13828" width="15.7109375" style="70" customWidth="1"/>
    <col min="13829" max="13829" width="25" style="70" customWidth="1"/>
    <col min="13830" max="13831" width="15.42578125" style="70" customWidth="1"/>
    <col min="13832" max="13832" width="16.42578125" style="70" customWidth="1"/>
    <col min="13833" max="13833" width="15.140625" style="70" bestFit="1" customWidth="1"/>
    <col min="13834" max="13834" width="16.5703125" style="70" bestFit="1" customWidth="1"/>
    <col min="13835" max="13835" width="10" style="70" bestFit="1" customWidth="1"/>
    <col min="13836" max="13836" width="9.140625" style="70"/>
    <col min="13837" max="13837" width="22.140625" style="70" bestFit="1" customWidth="1"/>
    <col min="13838" max="14080" width="9.140625" style="70"/>
    <col min="14081" max="14081" width="0" style="70" hidden="1" customWidth="1"/>
    <col min="14082" max="14082" width="81.85546875" style="70" customWidth="1"/>
    <col min="14083" max="14083" width="18.28515625" style="70" customWidth="1"/>
    <col min="14084" max="14084" width="15.7109375" style="70" customWidth="1"/>
    <col min="14085" max="14085" width="25" style="70" customWidth="1"/>
    <col min="14086" max="14087" width="15.42578125" style="70" customWidth="1"/>
    <col min="14088" max="14088" width="16.42578125" style="70" customWidth="1"/>
    <col min="14089" max="14089" width="15.140625" style="70" bestFit="1" customWidth="1"/>
    <col min="14090" max="14090" width="16.5703125" style="70" bestFit="1" customWidth="1"/>
    <col min="14091" max="14091" width="10" style="70" bestFit="1" customWidth="1"/>
    <col min="14092" max="14092" width="9.140625" style="70"/>
    <col min="14093" max="14093" width="22.140625" style="70" bestFit="1" customWidth="1"/>
    <col min="14094" max="14336" width="9.140625" style="70"/>
    <col min="14337" max="14337" width="0" style="70" hidden="1" customWidth="1"/>
    <col min="14338" max="14338" width="81.85546875" style="70" customWidth="1"/>
    <col min="14339" max="14339" width="18.28515625" style="70" customWidth="1"/>
    <col min="14340" max="14340" width="15.7109375" style="70" customWidth="1"/>
    <col min="14341" max="14341" width="25" style="70" customWidth="1"/>
    <col min="14342" max="14343" width="15.42578125" style="70" customWidth="1"/>
    <col min="14344" max="14344" width="16.42578125" style="70" customWidth="1"/>
    <col min="14345" max="14345" width="15.140625" style="70" bestFit="1" customWidth="1"/>
    <col min="14346" max="14346" width="16.5703125" style="70" bestFit="1" customWidth="1"/>
    <col min="14347" max="14347" width="10" style="70" bestFit="1" customWidth="1"/>
    <col min="14348" max="14348" width="9.140625" style="70"/>
    <col min="14349" max="14349" width="22.140625" style="70" bestFit="1" customWidth="1"/>
    <col min="14350" max="14592" width="9.140625" style="70"/>
    <col min="14593" max="14593" width="0" style="70" hidden="1" customWidth="1"/>
    <col min="14594" max="14594" width="81.85546875" style="70" customWidth="1"/>
    <col min="14595" max="14595" width="18.28515625" style="70" customWidth="1"/>
    <col min="14596" max="14596" width="15.7109375" style="70" customWidth="1"/>
    <col min="14597" max="14597" width="25" style="70" customWidth="1"/>
    <col min="14598" max="14599" width="15.42578125" style="70" customWidth="1"/>
    <col min="14600" max="14600" width="16.42578125" style="70" customWidth="1"/>
    <col min="14601" max="14601" width="15.140625" style="70" bestFit="1" customWidth="1"/>
    <col min="14602" max="14602" width="16.5703125" style="70" bestFit="1" customWidth="1"/>
    <col min="14603" max="14603" width="10" style="70" bestFit="1" customWidth="1"/>
    <col min="14604" max="14604" width="9.140625" style="70"/>
    <col min="14605" max="14605" width="22.140625" style="70" bestFit="1" customWidth="1"/>
    <col min="14606" max="14848" width="9.140625" style="70"/>
    <col min="14849" max="14849" width="0" style="70" hidden="1" customWidth="1"/>
    <col min="14850" max="14850" width="81.85546875" style="70" customWidth="1"/>
    <col min="14851" max="14851" width="18.28515625" style="70" customWidth="1"/>
    <col min="14852" max="14852" width="15.7109375" style="70" customWidth="1"/>
    <col min="14853" max="14853" width="25" style="70" customWidth="1"/>
    <col min="14854" max="14855" width="15.42578125" style="70" customWidth="1"/>
    <col min="14856" max="14856" width="16.42578125" style="70" customWidth="1"/>
    <col min="14857" max="14857" width="15.140625" style="70" bestFit="1" customWidth="1"/>
    <col min="14858" max="14858" width="16.5703125" style="70" bestFit="1" customWidth="1"/>
    <col min="14859" max="14859" width="10" style="70" bestFit="1" customWidth="1"/>
    <col min="14860" max="14860" width="9.140625" style="70"/>
    <col min="14861" max="14861" width="22.140625" style="70" bestFit="1" customWidth="1"/>
    <col min="14862" max="15104" width="9.140625" style="70"/>
    <col min="15105" max="15105" width="0" style="70" hidden="1" customWidth="1"/>
    <col min="15106" max="15106" width="81.85546875" style="70" customWidth="1"/>
    <col min="15107" max="15107" width="18.28515625" style="70" customWidth="1"/>
    <col min="15108" max="15108" width="15.7109375" style="70" customWidth="1"/>
    <col min="15109" max="15109" width="25" style="70" customWidth="1"/>
    <col min="15110" max="15111" width="15.42578125" style="70" customWidth="1"/>
    <col min="15112" max="15112" width="16.42578125" style="70" customWidth="1"/>
    <col min="15113" max="15113" width="15.140625" style="70" bestFit="1" customWidth="1"/>
    <col min="15114" max="15114" width="16.5703125" style="70" bestFit="1" customWidth="1"/>
    <col min="15115" max="15115" width="10" style="70" bestFit="1" customWidth="1"/>
    <col min="15116" max="15116" width="9.140625" style="70"/>
    <col min="15117" max="15117" width="22.140625" style="70" bestFit="1" customWidth="1"/>
    <col min="15118" max="15360" width="9.140625" style="70"/>
    <col min="15361" max="15361" width="0" style="70" hidden="1" customWidth="1"/>
    <col min="15362" max="15362" width="81.85546875" style="70" customWidth="1"/>
    <col min="15363" max="15363" width="18.28515625" style="70" customWidth="1"/>
    <col min="15364" max="15364" width="15.7109375" style="70" customWidth="1"/>
    <col min="15365" max="15365" width="25" style="70" customWidth="1"/>
    <col min="15366" max="15367" width="15.42578125" style="70" customWidth="1"/>
    <col min="15368" max="15368" width="16.42578125" style="70" customWidth="1"/>
    <col min="15369" max="15369" width="15.140625" style="70" bestFit="1" customWidth="1"/>
    <col min="15370" max="15370" width="16.5703125" style="70" bestFit="1" customWidth="1"/>
    <col min="15371" max="15371" width="10" style="70" bestFit="1" customWidth="1"/>
    <col min="15372" max="15372" width="9.140625" style="70"/>
    <col min="15373" max="15373" width="22.140625" style="70" bestFit="1" customWidth="1"/>
    <col min="15374" max="15616" width="9.140625" style="70"/>
    <col min="15617" max="15617" width="0" style="70" hidden="1" customWidth="1"/>
    <col min="15618" max="15618" width="81.85546875" style="70" customWidth="1"/>
    <col min="15619" max="15619" width="18.28515625" style="70" customWidth="1"/>
    <col min="15620" max="15620" width="15.7109375" style="70" customWidth="1"/>
    <col min="15621" max="15621" width="25" style="70" customWidth="1"/>
    <col min="15622" max="15623" width="15.42578125" style="70" customWidth="1"/>
    <col min="15624" max="15624" width="16.42578125" style="70" customWidth="1"/>
    <col min="15625" max="15625" width="15.140625" style="70" bestFit="1" customWidth="1"/>
    <col min="15626" max="15626" width="16.5703125" style="70" bestFit="1" customWidth="1"/>
    <col min="15627" max="15627" width="10" style="70" bestFit="1" customWidth="1"/>
    <col min="15628" max="15628" width="9.140625" style="70"/>
    <col min="15629" max="15629" width="22.140625" style="70" bestFit="1" customWidth="1"/>
    <col min="15630" max="15872" width="9.140625" style="70"/>
    <col min="15873" max="15873" width="0" style="70" hidden="1" customWidth="1"/>
    <col min="15874" max="15874" width="81.85546875" style="70" customWidth="1"/>
    <col min="15875" max="15875" width="18.28515625" style="70" customWidth="1"/>
    <col min="15876" max="15876" width="15.7109375" style="70" customWidth="1"/>
    <col min="15877" max="15877" width="25" style="70" customWidth="1"/>
    <col min="15878" max="15879" width="15.42578125" style="70" customWidth="1"/>
    <col min="15880" max="15880" width="16.42578125" style="70" customWidth="1"/>
    <col min="15881" max="15881" width="15.140625" style="70" bestFit="1" customWidth="1"/>
    <col min="15882" max="15882" width="16.5703125" style="70" bestFit="1" customWidth="1"/>
    <col min="15883" max="15883" width="10" style="70" bestFit="1" customWidth="1"/>
    <col min="15884" max="15884" width="9.140625" style="70"/>
    <col min="15885" max="15885" width="22.140625" style="70" bestFit="1" customWidth="1"/>
    <col min="15886" max="16128" width="9.140625" style="70"/>
    <col min="16129" max="16129" width="0" style="70" hidden="1" customWidth="1"/>
    <col min="16130" max="16130" width="81.85546875" style="70" customWidth="1"/>
    <col min="16131" max="16131" width="18.28515625" style="70" customWidth="1"/>
    <col min="16132" max="16132" width="15.7109375" style="70" customWidth="1"/>
    <col min="16133" max="16133" width="25" style="70" customWidth="1"/>
    <col min="16134" max="16135" width="15.42578125" style="70" customWidth="1"/>
    <col min="16136" max="16136" width="16.42578125" style="70" customWidth="1"/>
    <col min="16137" max="16137" width="15.140625" style="70" bestFit="1" customWidth="1"/>
    <col min="16138" max="16138" width="16.5703125" style="70" bestFit="1" customWidth="1"/>
    <col min="16139" max="16139" width="10" style="70" bestFit="1" customWidth="1"/>
    <col min="16140" max="16140" width="9.140625" style="70"/>
    <col min="16141" max="16141" width="22.140625" style="70" bestFit="1" customWidth="1"/>
    <col min="16142" max="16384" width="9.140625" style="70"/>
  </cols>
  <sheetData>
    <row r="1" spans="2:13" hidden="1" x14ac:dyDescent="0.25">
      <c r="B1" s="316" t="s">
        <v>0</v>
      </c>
      <c r="C1" s="317"/>
      <c r="D1" s="317"/>
      <c r="E1" s="317"/>
      <c r="F1" s="317"/>
      <c r="G1" s="317"/>
      <c r="H1" s="318"/>
    </row>
    <row r="2" spans="2:13" hidden="1" x14ac:dyDescent="0.25">
      <c r="B2" s="319" t="s">
        <v>1</v>
      </c>
      <c r="C2" s="320"/>
      <c r="D2" s="320"/>
      <c r="E2" s="320"/>
      <c r="F2" s="320"/>
      <c r="G2" s="320"/>
      <c r="H2" s="321"/>
    </row>
    <row r="3" spans="2:13" x14ac:dyDescent="0.25">
      <c r="B3" s="95" t="s">
        <v>2</v>
      </c>
      <c r="C3" s="96"/>
      <c r="D3" s="97"/>
      <c r="E3" s="98"/>
      <c r="F3" s="98"/>
      <c r="G3" s="98"/>
      <c r="H3" s="99"/>
    </row>
    <row r="4" spans="2:13" ht="45" x14ac:dyDescent="0.25">
      <c r="B4" s="176" t="s">
        <v>372</v>
      </c>
      <c r="C4" s="96"/>
      <c r="D4" s="131"/>
      <c r="E4" s="96"/>
      <c r="F4" s="96"/>
      <c r="G4" s="96"/>
      <c r="H4" s="132"/>
    </row>
    <row r="5" spans="2:13" x14ac:dyDescent="0.25">
      <c r="B5" s="4" t="s">
        <v>4</v>
      </c>
      <c r="C5" s="100"/>
      <c r="D5" s="101"/>
      <c r="E5" s="100"/>
      <c r="F5" s="100"/>
      <c r="G5" s="100"/>
      <c r="H5" s="102"/>
    </row>
    <row r="6" spans="2:13" x14ac:dyDescent="0.25">
      <c r="B6" s="95"/>
      <c r="C6" s="100"/>
      <c r="D6" s="101"/>
      <c r="E6" s="100"/>
      <c r="F6" s="100"/>
      <c r="G6" s="100"/>
      <c r="H6" s="102"/>
    </row>
    <row r="7" spans="2:13" s="3" customFormat="1" ht="35.1" customHeight="1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7" t="s">
        <v>11</v>
      </c>
      <c r="I7" s="1"/>
      <c r="J7" s="2"/>
    </row>
    <row r="8" spans="2:13" s="3" customFormat="1" x14ac:dyDescent="0.25">
      <c r="B8" s="4" t="s">
        <v>12</v>
      </c>
      <c r="C8" s="19"/>
      <c r="D8" s="75"/>
      <c r="E8" s="21"/>
      <c r="F8" s="22"/>
      <c r="G8" s="178"/>
      <c r="H8" s="26"/>
      <c r="I8" s="1"/>
      <c r="J8" s="2"/>
    </row>
    <row r="9" spans="2:13" s="3" customFormat="1" x14ac:dyDescent="0.25">
      <c r="B9" s="4" t="s">
        <v>13</v>
      </c>
      <c r="C9" s="19"/>
      <c r="D9" s="75"/>
      <c r="E9" s="21"/>
      <c r="F9" s="22"/>
      <c r="G9" s="178"/>
      <c r="H9" s="26"/>
      <c r="I9" s="1"/>
      <c r="J9" s="2"/>
    </row>
    <row r="10" spans="2:13" s="3" customFormat="1" x14ac:dyDescent="0.25">
      <c r="B10" s="27" t="s">
        <v>14</v>
      </c>
      <c r="C10" s="19"/>
      <c r="D10" s="75"/>
      <c r="E10" s="21"/>
      <c r="F10" s="22"/>
      <c r="G10" s="178"/>
      <c r="H10" s="26"/>
      <c r="I10" s="1"/>
      <c r="J10" s="1"/>
    </row>
    <row r="11" spans="2:13" s="3" customFormat="1" x14ac:dyDescent="0.25">
      <c r="B11" s="45" t="s">
        <v>245</v>
      </c>
      <c r="C11" s="179" t="s">
        <v>16</v>
      </c>
      <c r="D11" s="180">
        <v>430</v>
      </c>
      <c r="E11" s="181">
        <v>4481.03</v>
      </c>
      <c r="F11" s="61">
        <v>5.31</v>
      </c>
      <c r="G11" s="182">
        <v>5.2849000000000004</v>
      </c>
      <c r="H11" s="41" t="s">
        <v>246</v>
      </c>
      <c r="I11" s="1"/>
      <c r="J11" s="183"/>
      <c r="K11" s="183"/>
      <c r="L11" s="184"/>
      <c r="M11" s="184"/>
    </row>
    <row r="12" spans="2:13" s="3" customFormat="1" x14ac:dyDescent="0.25">
      <c r="B12" s="45" t="s">
        <v>373</v>
      </c>
      <c r="C12" s="179" t="s">
        <v>16</v>
      </c>
      <c r="D12" s="180">
        <v>400</v>
      </c>
      <c r="E12" s="181">
        <v>4228.1899999999996</v>
      </c>
      <c r="F12" s="61">
        <v>5.01</v>
      </c>
      <c r="G12" s="182">
        <v>4.1798999999999999</v>
      </c>
      <c r="H12" s="41" t="s">
        <v>374</v>
      </c>
      <c r="I12" s="1"/>
      <c r="J12" s="183"/>
      <c r="K12" s="183"/>
      <c r="L12" s="184"/>
      <c r="M12" s="184"/>
    </row>
    <row r="13" spans="2:13" s="3" customFormat="1" x14ac:dyDescent="0.25">
      <c r="B13" s="45" t="s">
        <v>375</v>
      </c>
      <c r="C13" s="179" t="s">
        <v>376</v>
      </c>
      <c r="D13" s="180">
        <v>200</v>
      </c>
      <c r="E13" s="181">
        <v>3705.77</v>
      </c>
      <c r="F13" s="61">
        <v>4.3899999999999997</v>
      </c>
      <c r="G13" s="182">
        <v>4.2349999999999994</v>
      </c>
      <c r="H13" s="41" t="s">
        <v>377</v>
      </c>
      <c r="I13" s="1"/>
      <c r="J13" s="183"/>
      <c r="K13" s="183"/>
      <c r="L13" s="184"/>
      <c r="M13" s="184"/>
    </row>
    <row r="14" spans="2:13" s="3" customFormat="1" x14ac:dyDescent="0.25">
      <c r="B14" s="45" t="s">
        <v>378</v>
      </c>
      <c r="C14" s="179" t="s">
        <v>379</v>
      </c>
      <c r="D14" s="180">
        <v>250</v>
      </c>
      <c r="E14" s="181">
        <v>2715.83</v>
      </c>
      <c r="F14" s="61">
        <v>3.22</v>
      </c>
      <c r="G14" s="182">
        <v>4.4448999999999996</v>
      </c>
      <c r="H14" s="41" t="s">
        <v>380</v>
      </c>
      <c r="I14" s="1"/>
      <c r="J14" s="183"/>
      <c r="K14" s="183"/>
      <c r="L14" s="184"/>
      <c r="M14" s="184"/>
    </row>
    <row r="15" spans="2:13" s="3" customFormat="1" x14ac:dyDescent="0.25">
      <c r="B15" s="45" t="s">
        <v>381</v>
      </c>
      <c r="C15" s="179" t="s">
        <v>379</v>
      </c>
      <c r="D15" s="180">
        <v>250</v>
      </c>
      <c r="E15" s="181">
        <v>2660.03</v>
      </c>
      <c r="F15" s="61">
        <v>3.15</v>
      </c>
      <c r="G15" s="182">
        <v>4.4150999999999998</v>
      </c>
      <c r="H15" s="41" t="s">
        <v>382</v>
      </c>
      <c r="I15" s="1"/>
      <c r="J15" s="183"/>
      <c r="K15" s="183"/>
      <c r="L15" s="184"/>
      <c r="M15" s="184"/>
    </row>
    <row r="16" spans="2:13" s="3" customFormat="1" x14ac:dyDescent="0.25">
      <c r="B16" s="45" t="s">
        <v>383</v>
      </c>
      <c r="C16" s="179" t="s">
        <v>384</v>
      </c>
      <c r="D16" s="180">
        <v>250</v>
      </c>
      <c r="E16" s="181">
        <v>2633.06</v>
      </c>
      <c r="F16" s="61">
        <v>3.12</v>
      </c>
      <c r="G16" s="182">
        <v>4.7849999999999993</v>
      </c>
      <c r="H16" s="41" t="s">
        <v>385</v>
      </c>
      <c r="I16" s="1"/>
      <c r="J16" s="183"/>
      <c r="K16" s="183"/>
      <c r="L16" s="184"/>
      <c r="M16" s="184"/>
    </row>
    <row r="17" spans="2:13" s="3" customFormat="1" x14ac:dyDescent="0.25">
      <c r="B17" s="45" t="s">
        <v>386</v>
      </c>
      <c r="C17" s="179" t="s">
        <v>16</v>
      </c>
      <c r="D17" s="180">
        <v>250</v>
      </c>
      <c r="E17" s="181">
        <v>2628.88</v>
      </c>
      <c r="F17" s="61">
        <v>3.12</v>
      </c>
      <c r="G17" s="182">
        <v>4.5350999999999999</v>
      </c>
      <c r="H17" s="41" t="s">
        <v>387</v>
      </c>
      <c r="I17" s="1"/>
      <c r="J17" s="183"/>
      <c r="K17" s="183"/>
      <c r="L17" s="184"/>
      <c r="M17" s="184"/>
    </row>
    <row r="18" spans="2:13" s="3" customFormat="1" x14ac:dyDescent="0.25">
      <c r="B18" s="45" t="s">
        <v>388</v>
      </c>
      <c r="C18" s="179" t="s">
        <v>16</v>
      </c>
      <c r="D18" s="180">
        <v>250</v>
      </c>
      <c r="E18" s="181">
        <v>2617.1799999999998</v>
      </c>
      <c r="F18" s="61">
        <v>3.1</v>
      </c>
      <c r="G18" s="182">
        <v>4.4749999999999996</v>
      </c>
      <c r="H18" s="41" t="s">
        <v>389</v>
      </c>
      <c r="I18" s="1"/>
      <c r="J18" s="183"/>
      <c r="K18" s="183"/>
      <c r="L18" s="184"/>
      <c r="M18" s="184"/>
    </row>
    <row r="19" spans="2:13" s="3" customFormat="1" x14ac:dyDescent="0.25">
      <c r="B19" s="45" t="s">
        <v>390</v>
      </c>
      <c r="C19" s="179" t="s">
        <v>16</v>
      </c>
      <c r="D19" s="180">
        <v>250</v>
      </c>
      <c r="E19" s="181">
        <v>2601.5500000000002</v>
      </c>
      <c r="F19" s="61">
        <v>3.08</v>
      </c>
      <c r="G19" s="182">
        <v>4.4500999999999999</v>
      </c>
      <c r="H19" s="41" t="s">
        <v>391</v>
      </c>
      <c r="I19" s="1"/>
      <c r="J19" s="183"/>
      <c r="K19" s="183"/>
      <c r="L19" s="184"/>
      <c r="M19" s="184"/>
    </row>
    <row r="20" spans="2:13" s="3" customFormat="1" x14ac:dyDescent="0.25">
      <c r="B20" s="45" t="s">
        <v>392</v>
      </c>
      <c r="C20" s="179" t="s">
        <v>16</v>
      </c>
      <c r="D20" s="180">
        <v>250</v>
      </c>
      <c r="E20" s="181">
        <v>2593.77</v>
      </c>
      <c r="F20" s="61">
        <v>3.07</v>
      </c>
      <c r="G20" s="182">
        <v>4.6798999999999999</v>
      </c>
      <c r="H20" s="41" t="s">
        <v>393</v>
      </c>
      <c r="I20" s="1"/>
      <c r="J20" s="183"/>
      <c r="K20" s="183"/>
      <c r="L20" s="184"/>
      <c r="M20" s="184"/>
    </row>
    <row r="21" spans="2:13" s="3" customFormat="1" x14ac:dyDescent="0.25">
      <c r="B21" s="45" t="s">
        <v>394</v>
      </c>
      <c r="C21" s="179" t="s">
        <v>16</v>
      </c>
      <c r="D21" s="180">
        <v>250</v>
      </c>
      <c r="E21" s="181">
        <v>2586.0100000000002</v>
      </c>
      <c r="F21" s="61">
        <v>3.07</v>
      </c>
      <c r="G21" s="182">
        <v>4.7000999999999999</v>
      </c>
      <c r="H21" s="41" t="s">
        <v>395</v>
      </c>
      <c r="I21" s="1"/>
      <c r="J21" s="183"/>
      <c r="K21" s="183"/>
      <c r="L21" s="184"/>
      <c r="M21" s="184"/>
    </row>
    <row r="22" spans="2:13" s="3" customFormat="1" x14ac:dyDescent="0.25">
      <c r="B22" s="45" t="s">
        <v>396</v>
      </c>
      <c r="C22" s="179" t="s">
        <v>16</v>
      </c>
      <c r="D22" s="180">
        <v>250</v>
      </c>
      <c r="E22" s="181">
        <v>2503.9</v>
      </c>
      <c r="F22" s="61">
        <v>2.97</v>
      </c>
      <c r="G22" s="182">
        <v>5.0100000000000007</v>
      </c>
      <c r="H22" s="41" t="s">
        <v>397</v>
      </c>
      <c r="I22" s="1"/>
      <c r="J22" s="183"/>
      <c r="K22" s="183"/>
      <c r="L22" s="184"/>
      <c r="M22" s="184"/>
    </row>
    <row r="23" spans="2:13" s="3" customFormat="1" x14ac:dyDescent="0.25">
      <c r="B23" s="45" t="s">
        <v>309</v>
      </c>
      <c r="C23" s="179" t="s">
        <v>16</v>
      </c>
      <c r="D23" s="180">
        <v>150</v>
      </c>
      <c r="E23" s="181">
        <v>1605.31</v>
      </c>
      <c r="F23" s="61">
        <v>1.9</v>
      </c>
      <c r="G23" s="182">
        <v>3.9452000000000003</v>
      </c>
      <c r="H23" s="41" t="s">
        <v>310</v>
      </c>
      <c r="I23" s="1"/>
      <c r="J23" s="183"/>
      <c r="K23" s="183"/>
      <c r="L23" s="184"/>
      <c r="M23" s="184"/>
    </row>
    <row r="24" spans="2:13" s="3" customFormat="1" x14ac:dyDescent="0.25">
      <c r="B24" s="45" t="s">
        <v>398</v>
      </c>
      <c r="C24" s="179" t="s">
        <v>399</v>
      </c>
      <c r="D24" s="180">
        <v>100</v>
      </c>
      <c r="E24" s="181">
        <v>1184.1400000000001</v>
      </c>
      <c r="F24" s="61">
        <v>1.4</v>
      </c>
      <c r="G24" s="182">
        <v>4.4822999999999995</v>
      </c>
      <c r="H24" s="41" t="s">
        <v>400</v>
      </c>
      <c r="I24" s="1"/>
      <c r="J24" s="183"/>
      <c r="K24" s="183"/>
      <c r="L24" s="184"/>
      <c r="M24" s="184"/>
    </row>
    <row r="25" spans="2:13" s="3" customFormat="1" x14ac:dyDescent="0.25">
      <c r="B25" s="45" t="s">
        <v>401</v>
      </c>
      <c r="C25" s="179" t="s">
        <v>379</v>
      </c>
      <c r="D25" s="180">
        <v>100</v>
      </c>
      <c r="E25" s="181">
        <v>1103.33</v>
      </c>
      <c r="F25" s="61">
        <v>1.31</v>
      </c>
      <c r="G25" s="182">
        <v>5.33</v>
      </c>
      <c r="H25" s="41" t="s">
        <v>402</v>
      </c>
      <c r="I25" s="1"/>
      <c r="J25" s="183"/>
      <c r="K25" s="183"/>
      <c r="L25" s="184"/>
      <c r="M25" s="184"/>
    </row>
    <row r="26" spans="2:13" s="3" customFormat="1" x14ac:dyDescent="0.25">
      <c r="B26" s="45" t="s">
        <v>403</v>
      </c>
      <c r="C26" s="179" t="s">
        <v>16</v>
      </c>
      <c r="D26" s="180">
        <v>100</v>
      </c>
      <c r="E26" s="181">
        <v>1096.0899999999999</v>
      </c>
      <c r="F26" s="61">
        <v>1.3</v>
      </c>
      <c r="G26" s="182">
        <v>4.4749999999999996</v>
      </c>
      <c r="H26" s="41" t="s">
        <v>404</v>
      </c>
      <c r="I26" s="1"/>
      <c r="J26" s="183"/>
      <c r="K26" s="183"/>
      <c r="L26" s="184"/>
      <c r="M26" s="184"/>
    </row>
    <row r="27" spans="2:13" s="3" customFormat="1" x14ac:dyDescent="0.25">
      <c r="B27" s="45" t="s">
        <v>405</v>
      </c>
      <c r="C27" s="179" t="s">
        <v>250</v>
      </c>
      <c r="D27" s="180">
        <v>100</v>
      </c>
      <c r="E27" s="181">
        <v>1023.5</v>
      </c>
      <c r="F27" s="61">
        <v>1.21</v>
      </c>
      <c r="G27" s="182">
        <v>4.5076000000000001</v>
      </c>
      <c r="H27" s="41" t="s">
        <v>406</v>
      </c>
      <c r="I27" s="1"/>
      <c r="J27" s="183"/>
      <c r="K27" s="183"/>
      <c r="L27" s="184"/>
      <c r="M27" s="184"/>
    </row>
    <row r="28" spans="2:13" s="3" customFormat="1" x14ac:dyDescent="0.25">
      <c r="B28" s="45" t="s">
        <v>407</v>
      </c>
      <c r="C28" s="179" t="s">
        <v>250</v>
      </c>
      <c r="D28" s="180">
        <v>50</v>
      </c>
      <c r="E28" s="181">
        <v>529.04999999999995</v>
      </c>
      <c r="F28" s="61">
        <v>0.63</v>
      </c>
      <c r="G28" s="182">
        <v>5.1373999999999995</v>
      </c>
      <c r="H28" s="41" t="s">
        <v>408</v>
      </c>
      <c r="I28" s="1"/>
      <c r="J28" s="183"/>
      <c r="K28" s="183"/>
      <c r="L28" s="184"/>
      <c r="M28" s="184"/>
    </row>
    <row r="29" spans="2:13" s="3" customFormat="1" x14ac:dyDescent="0.25">
      <c r="B29" s="45" t="s">
        <v>409</v>
      </c>
      <c r="C29" s="179" t="s">
        <v>379</v>
      </c>
      <c r="D29" s="180">
        <v>50</v>
      </c>
      <c r="E29" s="181">
        <v>522.46</v>
      </c>
      <c r="F29" s="61">
        <v>0.62</v>
      </c>
      <c r="G29" s="182">
        <v>5.33</v>
      </c>
      <c r="H29" s="41" t="s">
        <v>410</v>
      </c>
      <c r="I29" s="1"/>
      <c r="J29" s="183"/>
      <c r="K29" s="183"/>
      <c r="L29" s="184"/>
      <c r="M29" s="184"/>
    </row>
    <row r="30" spans="2:13" s="3" customFormat="1" x14ac:dyDescent="0.25">
      <c r="B30" s="45" t="s">
        <v>411</v>
      </c>
      <c r="C30" s="179" t="s">
        <v>250</v>
      </c>
      <c r="D30" s="180">
        <v>30</v>
      </c>
      <c r="E30" s="181">
        <v>309.88</v>
      </c>
      <c r="F30" s="61">
        <v>0.37</v>
      </c>
      <c r="G30" s="182">
        <v>5.7371999999999996</v>
      </c>
      <c r="H30" s="41" t="s">
        <v>412</v>
      </c>
      <c r="I30" s="1"/>
      <c r="J30" s="183"/>
      <c r="K30" s="183"/>
      <c r="L30" s="184"/>
      <c r="M30" s="184"/>
    </row>
    <row r="31" spans="2:13" s="3" customFormat="1" x14ac:dyDescent="0.25">
      <c r="B31" s="27" t="s">
        <v>88</v>
      </c>
      <c r="C31" s="27"/>
      <c r="D31" s="51"/>
      <c r="E31" s="185">
        <f>SUM(E11:E30)</f>
        <v>43328.959999999999</v>
      </c>
      <c r="F31" s="36">
        <f>SUM(F11:F30)</f>
        <v>51.349999999999994</v>
      </c>
      <c r="G31" s="86"/>
      <c r="H31" s="41"/>
      <c r="I31" s="1"/>
      <c r="J31" s="171"/>
      <c r="K31" s="156"/>
      <c r="L31" s="184"/>
      <c r="M31" s="184"/>
    </row>
    <row r="32" spans="2:13" s="3" customFormat="1" x14ac:dyDescent="0.25">
      <c r="B32" s="4" t="s">
        <v>413</v>
      </c>
      <c r="C32" s="19"/>
      <c r="D32" s="103"/>
      <c r="E32" s="186"/>
      <c r="F32" s="187"/>
      <c r="G32" s="188"/>
      <c r="H32" s="106"/>
      <c r="I32" s="1"/>
      <c r="J32" s="1"/>
      <c r="L32" s="184"/>
      <c r="M32" s="184"/>
    </row>
    <row r="33" spans="2:13" s="49" customFormat="1" x14ac:dyDescent="0.25">
      <c r="B33" s="4" t="s">
        <v>14</v>
      </c>
      <c r="C33" s="19"/>
      <c r="D33" s="103"/>
      <c r="E33" s="189"/>
      <c r="F33" s="187"/>
      <c r="G33" s="188"/>
      <c r="H33" s="106"/>
      <c r="I33" s="1"/>
      <c r="J33" s="1"/>
      <c r="L33" s="184"/>
      <c r="M33" s="184"/>
    </row>
    <row r="34" spans="2:13" s="49" customFormat="1" x14ac:dyDescent="0.25">
      <c r="B34" s="45" t="s">
        <v>414</v>
      </c>
      <c r="C34" s="179" t="s">
        <v>231</v>
      </c>
      <c r="D34" s="180">
        <v>250</v>
      </c>
      <c r="E34" s="181">
        <v>3082.56</v>
      </c>
      <c r="F34" s="61">
        <v>3.65</v>
      </c>
      <c r="G34" s="182">
        <v>4.9998999999999993</v>
      </c>
      <c r="H34" s="41" t="s">
        <v>415</v>
      </c>
      <c r="I34" s="1"/>
      <c r="J34" s="1"/>
      <c r="L34" s="184"/>
      <c r="M34" s="184"/>
    </row>
    <row r="35" spans="2:13" s="139" customFormat="1" x14ac:dyDescent="0.25">
      <c r="B35" s="27" t="s">
        <v>88</v>
      </c>
      <c r="C35" s="19"/>
      <c r="D35" s="103"/>
      <c r="E35" s="190">
        <f>SUM(E34:E34)</f>
        <v>3082.56</v>
      </c>
      <c r="F35" s="191">
        <f>SUM(F34:F34)</f>
        <v>3.65</v>
      </c>
      <c r="G35" s="192"/>
      <c r="H35" s="41"/>
      <c r="I35" s="1"/>
      <c r="J35" s="1"/>
      <c r="K35" s="3"/>
      <c r="L35" s="184"/>
      <c r="M35" s="184"/>
    </row>
    <row r="36" spans="2:13" s="49" customFormat="1" x14ac:dyDescent="0.25">
      <c r="B36" s="27" t="s">
        <v>416</v>
      </c>
      <c r="C36" s="19"/>
      <c r="D36" s="193"/>
      <c r="E36" s="194"/>
      <c r="F36" s="37"/>
      <c r="G36" s="195"/>
      <c r="H36" s="196"/>
      <c r="I36" s="1"/>
      <c r="J36" s="1"/>
      <c r="L36" s="184"/>
      <c r="M36" s="184"/>
    </row>
    <row r="37" spans="2:13" s="49" customFormat="1" x14ac:dyDescent="0.25">
      <c r="B37" s="45" t="s">
        <v>417</v>
      </c>
      <c r="C37" s="28" t="s">
        <v>418</v>
      </c>
      <c r="D37" s="197">
        <v>32</v>
      </c>
      <c r="E37" s="198">
        <v>3137.34</v>
      </c>
      <c r="F37" s="48">
        <v>3.72</v>
      </c>
      <c r="G37" s="199">
        <v>4.8600000000000003</v>
      </c>
      <c r="H37" s="196" t="s">
        <v>419</v>
      </c>
      <c r="I37" s="1"/>
      <c r="J37" s="1"/>
      <c r="K37" s="3"/>
      <c r="L37" s="184"/>
      <c r="M37" s="184"/>
    </row>
    <row r="38" spans="2:13" s="49" customFormat="1" x14ac:dyDescent="0.25">
      <c r="B38" s="27" t="s">
        <v>88</v>
      </c>
      <c r="C38" s="19"/>
      <c r="D38" s="193"/>
      <c r="E38" s="185">
        <f>SUM(E37:E37)</f>
        <v>3137.34</v>
      </c>
      <c r="F38" s="36">
        <f>SUM(F37:F37)</f>
        <v>3.72</v>
      </c>
      <c r="G38" s="37"/>
      <c r="H38" s="196"/>
      <c r="I38" s="200"/>
      <c r="J38" s="1"/>
      <c r="K38" s="3"/>
      <c r="L38" s="184"/>
      <c r="M38" s="184"/>
    </row>
    <row r="39" spans="2:13" s="49" customFormat="1" x14ac:dyDescent="0.25">
      <c r="B39" s="4" t="s">
        <v>90</v>
      </c>
      <c r="C39" s="19"/>
      <c r="D39" s="193"/>
      <c r="E39" s="201"/>
      <c r="F39" s="37"/>
      <c r="G39" s="37"/>
      <c r="H39" s="196"/>
      <c r="I39" s="200"/>
      <c r="J39" s="1"/>
      <c r="K39" s="3"/>
      <c r="L39" s="184"/>
      <c r="M39" s="184"/>
    </row>
    <row r="40" spans="2:13" s="49" customFormat="1" x14ac:dyDescent="0.25">
      <c r="B40" s="4" t="s">
        <v>91</v>
      </c>
      <c r="C40" s="19"/>
      <c r="D40" s="193"/>
      <c r="E40" s="201"/>
      <c r="F40" s="37"/>
      <c r="G40" s="37"/>
      <c r="H40" s="196"/>
      <c r="I40" s="200"/>
      <c r="J40" s="1"/>
      <c r="K40" s="3"/>
      <c r="L40" s="184"/>
      <c r="M40" s="184"/>
    </row>
    <row r="41" spans="2:13" s="49" customFormat="1" x14ac:dyDescent="0.25">
      <c r="B41" s="45" t="s">
        <v>304</v>
      </c>
      <c r="C41" s="43" t="s">
        <v>99</v>
      </c>
      <c r="D41" s="202">
        <v>7500000</v>
      </c>
      <c r="E41" s="198">
        <v>7824.92</v>
      </c>
      <c r="F41" s="48">
        <v>9.2799999999999994</v>
      </c>
      <c r="G41" s="48">
        <v>4.8125999999999998</v>
      </c>
      <c r="H41" s="196" t="s">
        <v>305</v>
      </c>
      <c r="I41" s="200"/>
      <c r="J41" s="1"/>
      <c r="K41" s="3"/>
      <c r="L41" s="184"/>
      <c r="M41" s="184"/>
    </row>
    <row r="42" spans="2:13" s="49" customFormat="1" x14ac:dyDescent="0.25">
      <c r="B42" s="45" t="s">
        <v>420</v>
      </c>
      <c r="C42" s="43" t="s">
        <v>99</v>
      </c>
      <c r="D42" s="202">
        <v>7500000</v>
      </c>
      <c r="E42" s="198">
        <v>7726.95</v>
      </c>
      <c r="F42" s="48">
        <v>9.16</v>
      </c>
      <c r="G42" s="48">
        <v>3.9910000000000001</v>
      </c>
      <c r="H42" s="196" t="s">
        <v>421</v>
      </c>
      <c r="I42" s="200"/>
      <c r="J42" s="1"/>
      <c r="K42" s="3"/>
      <c r="L42" s="184"/>
      <c r="M42" s="184"/>
    </row>
    <row r="43" spans="2:13" s="49" customFormat="1" x14ac:dyDescent="0.25">
      <c r="B43" s="45" t="s">
        <v>422</v>
      </c>
      <c r="C43" s="43" t="s">
        <v>99</v>
      </c>
      <c r="D43" s="202">
        <v>7500000</v>
      </c>
      <c r="E43" s="198">
        <v>7713.98</v>
      </c>
      <c r="F43" s="48">
        <v>9.14</v>
      </c>
      <c r="G43" s="48">
        <v>4.4343000000000004</v>
      </c>
      <c r="H43" s="196" t="s">
        <v>423</v>
      </c>
      <c r="I43" s="200"/>
      <c r="J43" s="1"/>
      <c r="K43" s="3"/>
      <c r="L43" s="184"/>
      <c r="M43" s="184"/>
    </row>
    <row r="44" spans="2:13" s="49" customFormat="1" x14ac:dyDescent="0.25">
      <c r="B44" s="27" t="s">
        <v>88</v>
      </c>
      <c r="C44" s="19"/>
      <c r="D44" s="193"/>
      <c r="E44" s="185">
        <f>SUM(E41:E43)</f>
        <v>23265.85</v>
      </c>
      <c r="F44" s="203">
        <f>SUM(F41:F43)</f>
        <v>27.58</v>
      </c>
      <c r="G44" s="37"/>
      <c r="H44" s="196"/>
      <c r="I44" s="200"/>
      <c r="J44" s="1"/>
      <c r="K44" s="3"/>
      <c r="L44" s="184"/>
      <c r="M44" s="184"/>
    </row>
    <row r="45" spans="2:13" s="49" customFormat="1" x14ac:dyDescent="0.25">
      <c r="B45" s="4" t="s">
        <v>95</v>
      </c>
      <c r="C45" s="19"/>
      <c r="D45" s="189"/>
      <c r="E45" s="201"/>
      <c r="F45" s="204"/>
      <c r="G45" s="204"/>
      <c r="H45" s="196"/>
      <c r="I45" s="1"/>
      <c r="J45" s="1"/>
      <c r="K45" s="3"/>
      <c r="L45" s="184"/>
      <c r="M45" s="184"/>
    </row>
    <row r="46" spans="2:13" s="49" customFormat="1" x14ac:dyDescent="0.25">
      <c r="B46" s="4" t="s">
        <v>109</v>
      </c>
      <c r="C46" s="19"/>
      <c r="D46" s="189"/>
      <c r="E46" s="201"/>
      <c r="F46" s="204"/>
      <c r="G46" s="165"/>
      <c r="H46" s="41"/>
      <c r="I46" s="1"/>
      <c r="J46" s="1"/>
      <c r="K46" s="3"/>
      <c r="L46" s="184"/>
      <c r="M46" s="184"/>
    </row>
    <row r="47" spans="2:13" s="49" customFormat="1" x14ac:dyDescent="0.25">
      <c r="B47" s="28" t="s">
        <v>424</v>
      </c>
      <c r="C47" s="43" t="s">
        <v>326</v>
      </c>
      <c r="D47" s="205">
        <v>700</v>
      </c>
      <c r="E47" s="198">
        <v>3468.13</v>
      </c>
      <c r="F47" s="206">
        <v>4.1100000000000003</v>
      </c>
      <c r="G47" s="207">
        <v>3.8997999999999999</v>
      </c>
      <c r="H47" s="41" t="s">
        <v>425</v>
      </c>
      <c r="I47" s="1"/>
      <c r="J47" s="1"/>
      <c r="K47" s="3"/>
      <c r="L47" s="184"/>
      <c r="M47" s="184"/>
    </row>
    <row r="48" spans="2:13" s="49" customFormat="1" x14ac:dyDescent="0.25">
      <c r="B48" s="28" t="s">
        <v>426</v>
      </c>
      <c r="C48" s="43" t="s">
        <v>322</v>
      </c>
      <c r="D48" s="205">
        <v>500</v>
      </c>
      <c r="E48" s="198">
        <v>2433.02</v>
      </c>
      <c r="F48" s="206">
        <v>2.88</v>
      </c>
      <c r="G48" s="207">
        <v>4.3500999999999994</v>
      </c>
      <c r="H48" s="41" t="s">
        <v>427</v>
      </c>
      <c r="I48" s="1"/>
      <c r="J48" s="1"/>
      <c r="K48" s="3"/>
      <c r="L48" s="184"/>
      <c r="M48" s="184"/>
    </row>
    <row r="49" spans="2:13" s="49" customFormat="1" x14ac:dyDescent="0.25">
      <c r="B49" s="28" t="s">
        <v>428</v>
      </c>
      <c r="C49" s="43" t="s">
        <v>322</v>
      </c>
      <c r="D49" s="205">
        <v>500</v>
      </c>
      <c r="E49" s="198">
        <v>2412.1</v>
      </c>
      <c r="F49" s="206">
        <v>2.86</v>
      </c>
      <c r="G49" s="207">
        <v>4.7000999999999999</v>
      </c>
      <c r="H49" s="41" t="s">
        <v>429</v>
      </c>
      <c r="I49" s="1"/>
      <c r="J49" s="1"/>
      <c r="K49" s="3"/>
      <c r="L49" s="184"/>
      <c r="M49" s="184"/>
    </row>
    <row r="50" spans="2:13" s="49" customFormat="1" x14ac:dyDescent="0.25">
      <c r="B50" s="4" t="s">
        <v>88</v>
      </c>
      <c r="C50" s="19"/>
      <c r="D50" s="208"/>
      <c r="E50" s="185">
        <f>SUM(E47:E49)</f>
        <v>8313.25</v>
      </c>
      <c r="F50" s="185">
        <f>SUM(F47:F49)</f>
        <v>9.85</v>
      </c>
      <c r="G50" s="165"/>
      <c r="H50" s="41"/>
      <c r="I50" s="1"/>
      <c r="J50" s="1"/>
      <c r="K50" s="3"/>
      <c r="L50" s="184"/>
      <c r="M50" s="184"/>
    </row>
    <row r="51" spans="2:13" s="49" customFormat="1" x14ac:dyDescent="0.25">
      <c r="B51" s="4" t="s">
        <v>324</v>
      </c>
      <c r="C51" s="19"/>
      <c r="D51" s="208"/>
      <c r="E51" s="201"/>
      <c r="F51" s="37"/>
      <c r="G51" s="204"/>
      <c r="H51" s="196"/>
      <c r="I51" s="1"/>
      <c r="J51" s="1"/>
      <c r="K51" s="3"/>
      <c r="L51" s="184"/>
      <c r="M51" s="184"/>
    </row>
    <row r="52" spans="2:13" s="49" customFormat="1" x14ac:dyDescent="0.25">
      <c r="B52" s="4" t="s">
        <v>14</v>
      </c>
      <c r="C52" s="19"/>
      <c r="D52" s="208"/>
      <c r="E52" s="201"/>
      <c r="F52" s="37"/>
      <c r="G52" s="204"/>
      <c r="H52" s="196"/>
      <c r="I52" s="1"/>
      <c r="J52" s="1"/>
      <c r="K52" s="3"/>
      <c r="L52" s="184"/>
      <c r="M52" s="184"/>
    </row>
    <row r="53" spans="2:13" s="49" customFormat="1" x14ac:dyDescent="0.25">
      <c r="B53" s="28" t="s">
        <v>358</v>
      </c>
      <c r="C53" s="43" t="s">
        <v>322</v>
      </c>
      <c r="D53" s="209">
        <v>200</v>
      </c>
      <c r="E53" s="198">
        <v>995.25</v>
      </c>
      <c r="F53" s="48">
        <v>1.18</v>
      </c>
      <c r="G53" s="206">
        <v>4.0503999999999998</v>
      </c>
      <c r="H53" s="196" t="s">
        <v>359</v>
      </c>
      <c r="I53" s="1"/>
      <c r="J53" s="1"/>
      <c r="K53" s="3"/>
      <c r="L53" s="184"/>
      <c r="M53" s="184"/>
    </row>
    <row r="54" spans="2:13" s="49" customFormat="1" x14ac:dyDescent="0.25">
      <c r="B54" s="4" t="s">
        <v>88</v>
      </c>
      <c r="C54" s="19"/>
      <c r="D54" s="208"/>
      <c r="E54" s="203">
        <f>SUM(E53:E53)</f>
        <v>995.25</v>
      </c>
      <c r="F54" s="203">
        <f>SUM(F53:F53)</f>
        <v>1.18</v>
      </c>
      <c r="G54" s="204"/>
      <c r="H54" s="196"/>
      <c r="I54" s="1"/>
      <c r="J54" s="1"/>
      <c r="K54" s="3"/>
      <c r="L54" s="184"/>
      <c r="M54" s="184"/>
    </row>
    <row r="55" spans="2:13" s="49" customFormat="1" x14ac:dyDescent="0.25">
      <c r="B55" s="27" t="s">
        <v>112</v>
      </c>
      <c r="C55" s="45"/>
      <c r="D55" s="76"/>
      <c r="E55" s="198"/>
      <c r="F55" s="48"/>
      <c r="G55" s="48"/>
      <c r="H55" s="210"/>
      <c r="I55" s="1"/>
      <c r="J55" s="1"/>
      <c r="K55" s="3"/>
      <c r="L55" s="184"/>
      <c r="M55" s="184"/>
    </row>
    <row r="56" spans="2:13" s="49" customFormat="1" x14ac:dyDescent="0.25">
      <c r="B56" s="27" t="s">
        <v>113</v>
      </c>
      <c r="C56" s="45"/>
      <c r="D56" s="76"/>
      <c r="E56" s="211">
        <v>5743.16</v>
      </c>
      <c r="F56" s="65">
        <v>6.81</v>
      </c>
      <c r="G56" s="42"/>
      <c r="H56" s="210"/>
      <c r="I56" s="1"/>
      <c r="J56" s="1"/>
      <c r="K56" s="3"/>
      <c r="L56" s="184"/>
      <c r="M56" s="184"/>
    </row>
    <row r="57" spans="2:13" s="49" customFormat="1" x14ac:dyDescent="0.25">
      <c r="B57" s="27" t="s">
        <v>114</v>
      </c>
      <c r="C57" s="45"/>
      <c r="D57" s="76"/>
      <c r="E57" s="211">
        <v>-3514.0600000000004</v>
      </c>
      <c r="F57" s="65">
        <v>-4.1399999999999997</v>
      </c>
      <c r="G57" s="212"/>
      <c r="H57" s="210"/>
      <c r="I57" s="1"/>
      <c r="J57" s="1"/>
      <c r="K57" s="3"/>
      <c r="L57" s="184"/>
      <c r="M57" s="184"/>
    </row>
    <row r="58" spans="2:13" s="49" customFormat="1" x14ac:dyDescent="0.25">
      <c r="B58" s="66" t="s">
        <v>115</v>
      </c>
      <c r="C58" s="66"/>
      <c r="D58" s="83"/>
      <c r="E58" s="185">
        <f>E57+E56+E38+E35+E31+E50+E54+E44</f>
        <v>84352.31</v>
      </c>
      <c r="F58" s="185">
        <f>F57+F56+F38+F35+F31+F50+F54+F44</f>
        <v>100</v>
      </c>
      <c r="G58" s="68"/>
      <c r="H58" s="213"/>
      <c r="I58" s="1"/>
      <c r="J58" s="1"/>
      <c r="K58" s="3"/>
      <c r="L58" s="184"/>
      <c r="M58" s="184"/>
    </row>
    <row r="59" spans="2:13" s="139" customFormat="1" x14ac:dyDescent="0.25">
      <c r="B59" s="138" t="s">
        <v>222</v>
      </c>
      <c r="D59" s="140"/>
      <c r="E59" s="141"/>
      <c r="F59" s="141"/>
      <c r="G59" s="141"/>
      <c r="H59" s="214"/>
      <c r="I59" s="1"/>
      <c r="J59" s="1"/>
      <c r="K59" s="70"/>
    </row>
    <row r="60" spans="2:13" x14ac:dyDescent="0.25">
      <c r="B60" s="331" t="s">
        <v>117</v>
      </c>
      <c r="C60" s="332"/>
      <c r="D60" s="332"/>
      <c r="E60" s="332"/>
      <c r="F60" s="332"/>
      <c r="G60" s="332"/>
      <c r="H60" s="333"/>
      <c r="J60" s="1"/>
    </row>
    <row r="61" spans="2:13" x14ac:dyDescent="0.25">
      <c r="B61" s="70" t="s">
        <v>118</v>
      </c>
      <c r="C61" s="215"/>
      <c r="D61" s="215"/>
      <c r="E61" s="215"/>
      <c r="F61" s="215"/>
      <c r="G61" s="215"/>
      <c r="H61" s="89"/>
      <c r="J61" s="1"/>
    </row>
    <row r="62" spans="2:13" x14ac:dyDescent="0.25">
      <c r="B62" s="71" t="s">
        <v>119</v>
      </c>
      <c r="C62" s="215"/>
      <c r="D62" s="215"/>
      <c r="E62" s="215"/>
      <c r="F62" s="215"/>
      <c r="G62" s="215"/>
      <c r="H62" s="89"/>
      <c r="J62" s="1"/>
    </row>
    <row r="63" spans="2:13" x14ac:dyDescent="0.25">
      <c r="B63" s="118" t="s">
        <v>266</v>
      </c>
      <c r="C63" s="215"/>
      <c r="D63" s="215"/>
      <c r="E63" s="215"/>
      <c r="F63" s="215"/>
      <c r="G63" s="215"/>
      <c r="H63" s="89"/>
      <c r="J63" s="1"/>
    </row>
    <row r="64" spans="2:13" ht="26.45" customHeight="1" x14ac:dyDescent="0.25">
      <c r="B64" s="344" t="s">
        <v>267</v>
      </c>
      <c r="C64" s="344"/>
      <c r="D64" s="344"/>
      <c r="E64" s="344"/>
      <c r="F64" s="344"/>
      <c r="G64" s="344"/>
      <c r="H64" s="89"/>
      <c r="J64" s="1"/>
    </row>
    <row r="65" spans="2:10" x14ac:dyDescent="0.25">
      <c r="B65" s="119" t="s">
        <v>268</v>
      </c>
      <c r="C65" s="345" t="s">
        <v>269</v>
      </c>
      <c r="D65" s="345"/>
      <c r="E65" s="345"/>
      <c r="F65" s="345"/>
      <c r="G65" s="215"/>
      <c r="H65" s="89"/>
      <c r="J65" s="1"/>
    </row>
    <row r="66" spans="2:10" x14ac:dyDescent="0.25">
      <c r="B66" s="122" t="s">
        <v>272</v>
      </c>
      <c r="C66" s="348" t="s">
        <v>271</v>
      </c>
      <c r="D66" s="349"/>
      <c r="E66" s="349"/>
      <c r="F66" s="350"/>
      <c r="G66" s="215"/>
      <c r="H66" s="89"/>
      <c r="J66" s="1"/>
    </row>
    <row r="67" spans="2:10" x14ac:dyDescent="0.25">
      <c r="B67" s="118"/>
      <c r="C67" s="215"/>
      <c r="D67" s="215"/>
      <c r="E67" s="215"/>
      <c r="F67" s="215"/>
      <c r="G67" s="215"/>
      <c r="H67" s="89"/>
      <c r="J67" s="1"/>
    </row>
    <row r="68" spans="2:10" ht="45" x14ac:dyDescent="0.25">
      <c r="B68" s="124" t="s">
        <v>274</v>
      </c>
      <c r="C68" s="215"/>
      <c r="D68" s="215"/>
      <c r="E68" s="215"/>
      <c r="F68" s="215"/>
      <c r="G68" s="215"/>
      <c r="H68" s="89"/>
      <c r="J68" s="1"/>
    </row>
    <row r="69" spans="2:10" ht="60" x14ac:dyDescent="0.25">
      <c r="B69" s="125" t="s">
        <v>275</v>
      </c>
      <c r="C69" s="125" t="s">
        <v>11</v>
      </c>
      <c r="D69" s="340" t="s">
        <v>276</v>
      </c>
      <c r="E69" s="340"/>
      <c r="F69" s="126" t="s">
        <v>277</v>
      </c>
      <c r="G69" s="215"/>
      <c r="H69" s="89"/>
      <c r="J69" s="1"/>
    </row>
    <row r="70" spans="2:10" ht="30" x14ac:dyDescent="0.25">
      <c r="B70" s="125"/>
      <c r="C70" s="125"/>
      <c r="D70" s="126" t="s">
        <v>278</v>
      </c>
      <c r="E70" s="125" t="s">
        <v>279</v>
      </c>
      <c r="F70" s="125"/>
      <c r="G70" s="215"/>
      <c r="H70" s="89"/>
      <c r="J70" s="1"/>
    </row>
    <row r="71" spans="2:10" x14ac:dyDescent="0.25">
      <c r="B71" s="216" t="s">
        <v>280</v>
      </c>
      <c r="C71" s="217" t="s">
        <v>281</v>
      </c>
      <c r="D71" s="128">
        <v>0</v>
      </c>
      <c r="E71" s="218">
        <v>0</v>
      </c>
      <c r="F71" s="128">
        <v>545.56546000000003</v>
      </c>
      <c r="G71" s="215"/>
      <c r="H71" s="89"/>
      <c r="J71" s="1"/>
    </row>
    <row r="72" spans="2:10" x14ac:dyDescent="0.25">
      <c r="B72" s="216" t="s">
        <v>282</v>
      </c>
      <c r="C72" s="217" t="s">
        <v>283</v>
      </c>
      <c r="D72" s="128">
        <v>0</v>
      </c>
      <c r="E72" s="218">
        <v>0</v>
      </c>
      <c r="F72" s="128">
        <v>2180.504109589041</v>
      </c>
      <c r="G72" s="215"/>
      <c r="H72" s="89"/>
      <c r="J72" s="1"/>
    </row>
    <row r="73" spans="2:10" x14ac:dyDescent="0.25">
      <c r="B73" s="219" t="s">
        <v>284</v>
      </c>
      <c r="C73" s="220" t="s">
        <v>285</v>
      </c>
      <c r="D73" s="221">
        <v>0</v>
      </c>
      <c r="E73" s="222">
        <v>0</v>
      </c>
      <c r="F73" s="221">
        <v>1090.7506849315068</v>
      </c>
      <c r="G73" s="215"/>
      <c r="H73" s="89"/>
      <c r="J73" s="1"/>
    </row>
    <row r="74" spans="2:10" x14ac:dyDescent="0.25">
      <c r="B74" s="223" t="s">
        <v>272</v>
      </c>
      <c r="C74" s="217" t="s">
        <v>288</v>
      </c>
      <c r="D74" s="128">
        <v>0</v>
      </c>
      <c r="E74" s="218">
        <v>0</v>
      </c>
      <c r="F74" s="128">
        <v>1087.0794520547945</v>
      </c>
      <c r="G74" s="215"/>
      <c r="H74" s="89"/>
      <c r="J74" s="1"/>
    </row>
    <row r="75" spans="2:10" x14ac:dyDescent="0.25">
      <c r="B75" s="224" t="s">
        <v>289</v>
      </c>
      <c r="C75" s="2"/>
      <c r="D75" s="225"/>
      <c r="E75" s="226"/>
      <c r="F75" s="225"/>
      <c r="G75" s="215"/>
      <c r="H75" s="89"/>
      <c r="J75" s="1"/>
    </row>
    <row r="76" spans="2:10" x14ac:dyDescent="0.25">
      <c r="J76" s="1"/>
    </row>
    <row r="77" spans="2:10" x14ac:dyDescent="0.25">
      <c r="E77" s="168"/>
      <c r="J77" s="1"/>
    </row>
    <row r="78" spans="2:10" x14ac:dyDescent="0.25">
      <c r="J78" s="1"/>
    </row>
    <row r="79" spans="2:10" x14ac:dyDescent="0.25">
      <c r="E79" s="168"/>
      <c r="J79" s="1"/>
    </row>
    <row r="80" spans="2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</sheetData>
  <mergeCells count="7">
    <mergeCell ref="D69:E69"/>
    <mergeCell ref="B1:H1"/>
    <mergeCell ref="B2:H2"/>
    <mergeCell ref="B60:H60"/>
    <mergeCell ref="B64:G64"/>
    <mergeCell ref="C65:F65"/>
    <mergeCell ref="C66:F66"/>
  </mergeCells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6E73E-7881-47D4-8020-04C46D64C7A4}">
  <sheetPr>
    <pageSetUpPr fitToPage="1"/>
  </sheetPr>
  <dimension ref="A1:K103"/>
  <sheetViews>
    <sheetView showGridLines="0" view="pageBreakPreview" topLeftCell="C6" zoomScaleNormal="100" zoomScaleSheetLayoutView="100" workbookViewId="0">
      <selection activeCell="I23" sqref="I23"/>
    </sheetView>
  </sheetViews>
  <sheetFormatPr defaultRowHeight="15" x14ac:dyDescent="0.25"/>
  <cols>
    <col min="1" max="1" width="9.140625" style="2" hidden="1" customWidth="1"/>
    <col min="2" max="2" width="94.7109375" style="70" customWidth="1"/>
    <col min="3" max="3" width="19.42578125" style="70" customWidth="1"/>
    <col min="4" max="4" width="16.28515625" style="70" customWidth="1"/>
    <col min="5" max="7" width="15.42578125" style="70" customWidth="1"/>
    <col min="8" max="8" width="16" style="74" bestFit="1" customWidth="1"/>
    <col min="9" max="9" width="15.140625" style="1" bestFit="1" customWidth="1"/>
    <col min="10" max="10" width="15.5703125" style="2" customWidth="1"/>
    <col min="11" max="11" width="14.7109375" style="2" customWidth="1"/>
    <col min="12" max="12" width="11.5703125" style="2" bestFit="1" customWidth="1"/>
    <col min="13" max="256" width="9.140625" style="2"/>
    <col min="257" max="257" width="0" style="2" hidden="1" customWidth="1"/>
    <col min="258" max="258" width="94.7109375" style="2" customWidth="1"/>
    <col min="259" max="259" width="19.42578125" style="2" customWidth="1"/>
    <col min="260" max="260" width="16.28515625" style="2" customWidth="1"/>
    <col min="261" max="263" width="15.42578125" style="2" customWidth="1"/>
    <col min="264" max="264" width="16" style="2" bestFit="1" customWidth="1"/>
    <col min="265" max="265" width="15.140625" style="2" bestFit="1" customWidth="1"/>
    <col min="266" max="266" width="15.5703125" style="2" customWidth="1"/>
    <col min="267" max="267" width="14.7109375" style="2" customWidth="1"/>
    <col min="268" max="268" width="11.5703125" style="2" bestFit="1" customWidth="1"/>
    <col min="269" max="512" width="9.140625" style="2"/>
    <col min="513" max="513" width="0" style="2" hidden="1" customWidth="1"/>
    <col min="514" max="514" width="94.7109375" style="2" customWidth="1"/>
    <col min="515" max="515" width="19.42578125" style="2" customWidth="1"/>
    <col min="516" max="516" width="16.28515625" style="2" customWidth="1"/>
    <col min="517" max="519" width="15.42578125" style="2" customWidth="1"/>
    <col min="520" max="520" width="16" style="2" bestFit="1" customWidth="1"/>
    <col min="521" max="521" width="15.140625" style="2" bestFit="1" customWidth="1"/>
    <col min="522" max="522" width="15.5703125" style="2" customWidth="1"/>
    <col min="523" max="523" width="14.7109375" style="2" customWidth="1"/>
    <col min="524" max="524" width="11.5703125" style="2" bestFit="1" customWidth="1"/>
    <col min="525" max="768" width="9.140625" style="2"/>
    <col min="769" max="769" width="0" style="2" hidden="1" customWidth="1"/>
    <col min="770" max="770" width="94.7109375" style="2" customWidth="1"/>
    <col min="771" max="771" width="19.42578125" style="2" customWidth="1"/>
    <col min="772" max="772" width="16.28515625" style="2" customWidth="1"/>
    <col min="773" max="775" width="15.42578125" style="2" customWidth="1"/>
    <col min="776" max="776" width="16" style="2" bestFit="1" customWidth="1"/>
    <col min="777" max="777" width="15.140625" style="2" bestFit="1" customWidth="1"/>
    <col min="778" max="778" width="15.5703125" style="2" customWidth="1"/>
    <col min="779" max="779" width="14.7109375" style="2" customWidth="1"/>
    <col min="780" max="780" width="11.5703125" style="2" bestFit="1" customWidth="1"/>
    <col min="781" max="1024" width="9.140625" style="2"/>
    <col min="1025" max="1025" width="0" style="2" hidden="1" customWidth="1"/>
    <col min="1026" max="1026" width="94.7109375" style="2" customWidth="1"/>
    <col min="1027" max="1027" width="19.42578125" style="2" customWidth="1"/>
    <col min="1028" max="1028" width="16.28515625" style="2" customWidth="1"/>
    <col min="1029" max="1031" width="15.42578125" style="2" customWidth="1"/>
    <col min="1032" max="1032" width="16" style="2" bestFit="1" customWidth="1"/>
    <col min="1033" max="1033" width="15.140625" style="2" bestFit="1" customWidth="1"/>
    <col min="1034" max="1034" width="15.5703125" style="2" customWidth="1"/>
    <col min="1035" max="1035" width="14.7109375" style="2" customWidth="1"/>
    <col min="1036" max="1036" width="11.5703125" style="2" bestFit="1" customWidth="1"/>
    <col min="1037" max="1280" width="9.140625" style="2"/>
    <col min="1281" max="1281" width="0" style="2" hidden="1" customWidth="1"/>
    <col min="1282" max="1282" width="94.7109375" style="2" customWidth="1"/>
    <col min="1283" max="1283" width="19.42578125" style="2" customWidth="1"/>
    <col min="1284" max="1284" width="16.28515625" style="2" customWidth="1"/>
    <col min="1285" max="1287" width="15.42578125" style="2" customWidth="1"/>
    <col min="1288" max="1288" width="16" style="2" bestFit="1" customWidth="1"/>
    <col min="1289" max="1289" width="15.140625" style="2" bestFit="1" customWidth="1"/>
    <col min="1290" max="1290" width="15.5703125" style="2" customWidth="1"/>
    <col min="1291" max="1291" width="14.7109375" style="2" customWidth="1"/>
    <col min="1292" max="1292" width="11.5703125" style="2" bestFit="1" customWidth="1"/>
    <col min="1293" max="1536" width="9.140625" style="2"/>
    <col min="1537" max="1537" width="0" style="2" hidden="1" customWidth="1"/>
    <col min="1538" max="1538" width="94.7109375" style="2" customWidth="1"/>
    <col min="1539" max="1539" width="19.42578125" style="2" customWidth="1"/>
    <col min="1540" max="1540" width="16.28515625" style="2" customWidth="1"/>
    <col min="1541" max="1543" width="15.42578125" style="2" customWidth="1"/>
    <col min="1544" max="1544" width="16" style="2" bestFit="1" customWidth="1"/>
    <col min="1545" max="1545" width="15.140625" style="2" bestFit="1" customWidth="1"/>
    <col min="1546" max="1546" width="15.5703125" style="2" customWidth="1"/>
    <col min="1547" max="1547" width="14.7109375" style="2" customWidth="1"/>
    <col min="1548" max="1548" width="11.5703125" style="2" bestFit="1" customWidth="1"/>
    <col min="1549" max="1792" width="9.140625" style="2"/>
    <col min="1793" max="1793" width="0" style="2" hidden="1" customWidth="1"/>
    <col min="1794" max="1794" width="94.7109375" style="2" customWidth="1"/>
    <col min="1795" max="1795" width="19.42578125" style="2" customWidth="1"/>
    <col min="1796" max="1796" width="16.28515625" style="2" customWidth="1"/>
    <col min="1797" max="1799" width="15.42578125" style="2" customWidth="1"/>
    <col min="1800" max="1800" width="16" style="2" bestFit="1" customWidth="1"/>
    <col min="1801" max="1801" width="15.140625" style="2" bestFit="1" customWidth="1"/>
    <col min="1802" max="1802" width="15.5703125" style="2" customWidth="1"/>
    <col min="1803" max="1803" width="14.7109375" style="2" customWidth="1"/>
    <col min="1804" max="1804" width="11.5703125" style="2" bestFit="1" customWidth="1"/>
    <col min="1805" max="2048" width="9.140625" style="2"/>
    <col min="2049" max="2049" width="0" style="2" hidden="1" customWidth="1"/>
    <col min="2050" max="2050" width="94.7109375" style="2" customWidth="1"/>
    <col min="2051" max="2051" width="19.42578125" style="2" customWidth="1"/>
    <col min="2052" max="2052" width="16.28515625" style="2" customWidth="1"/>
    <col min="2053" max="2055" width="15.42578125" style="2" customWidth="1"/>
    <col min="2056" max="2056" width="16" style="2" bestFit="1" customWidth="1"/>
    <col min="2057" max="2057" width="15.140625" style="2" bestFit="1" customWidth="1"/>
    <col min="2058" max="2058" width="15.5703125" style="2" customWidth="1"/>
    <col min="2059" max="2059" width="14.7109375" style="2" customWidth="1"/>
    <col min="2060" max="2060" width="11.5703125" style="2" bestFit="1" customWidth="1"/>
    <col min="2061" max="2304" width="9.140625" style="2"/>
    <col min="2305" max="2305" width="0" style="2" hidden="1" customWidth="1"/>
    <col min="2306" max="2306" width="94.7109375" style="2" customWidth="1"/>
    <col min="2307" max="2307" width="19.42578125" style="2" customWidth="1"/>
    <col min="2308" max="2308" width="16.28515625" style="2" customWidth="1"/>
    <col min="2309" max="2311" width="15.42578125" style="2" customWidth="1"/>
    <col min="2312" max="2312" width="16" style="2" bestFit="1" customWidth="1"/>
    <col min="2313" max="2313" width="15.140625" style="2" bestFit="1" customWidth="1"/>
    <col min="2314" max="2314" width="15.5703125" style="2" customWidth="1"/>
    <col min="2315" max="2315" width="14.7109375" style="2" customWidth="1"/>
    <col min="2316" max="2316" width="11.5703125" style="2" bestFit="1" customWidth="1"/>
    <col min="2317" max="2560" width="9.140625" style="2"/>
    <col min="2561" max="2561" width="0" style="2" hidden="1" customWidth="1"/>
    <col min="2562" max="2562" width="94.7109375" style="2" customWidth="1"/>
    <col min="2563" max="2563" width="19.42578125" style="2" customWidth="1"/>
    <col min="2564" max="2564" width="16.28515625" style="2" customWidth="1"/>
    <col min="2565" max="2567" width="15.42578125" style="2" customWidth="1"/>
    <col min="2568" max="2568" width="16" style="2" bestFit="1" customWidth="1"/>
    <col min="2569" max="2569" width="15.140625" style="2" bestFit="1" customWidth="1"/>
    <col min="2570" max="2570" width="15.5703125" style="2" customWidth="1"/>
    <col min="2571" max="2571" width="14.7109375" style="2" customWidth="1"/>
    <col min="2572" max="2572" width="11.5703125" style="2" bestFit="1" customWidth="1"/>
    <col min="2573" max="2816" width="9.140625" style="2"/>
    <col min="2817" max="2817" width="0" style="2" hidden="1" customWidth="1"/>
    <col min="2818" max="2818" width="94.7109375" style="2" customWidth="1"/>
    <col min="2819" max="2819" width="19.42578125" style="2" customWidth="1"/>
    <col min="2820" max="2820" width="16.28515625" style="2" customWidth="1"/>
    <col min="2821" max="2823" width="15.42578125" style="2" customWidth="1"/>
    <col min="2824" max="2824" width="16" style="2" bestFit="1" customWidth="1"/>
    <col min="2825" max="2825" width="15.140625" style="2" bestFit="1" customWidth="1"/>
    <col min="2826" max="2826" width="15.5703125" style="2" customWidth="1"/>
    <col min="2827" max="2827" width="14.7109375" style="2" customWidth="1"/>
    <col min="2828" max="2828" width="11.5703125" style="2" bestFit="1" customWidth="1"/>
    <col min="2829" max="3072" width="9.140625" style="2"/>
    <col min="3073" max="3073" width="0" style="2" hidden="1" customWidth="1"/>
    <col min="3074" max="3074" width="94.7109375" style="2" customWidth="1"/>
    <col min="3075" max="3075" width="19.42578125" style="2" customWidth="1"/>
    <col min="3076" max="3076" width="16.28515625" style="2" customWidth="1"/>
    <col min="3077" max="3079" width="15.42578125" style="2" customWidth="1"/>
    <col min="3080" max="3080" width="16" style="2" bestFit="1" customWidth="1"/>
    <col min="3081" max="3081" width="15.140625" style="2" bestFit="1" customWidth="1"/>
    <col min="3082" max="3082" width="15.5703125" style="2" customWidth="1"/>
    <col min="3083" max="3083" width="14.7109375" style="2" customWidth="1"/>
    <col min="3084" max="3084" width="11.5703125" style="2" bestFit="1" customWidth="1"/>
    <col min="3085" max="3328" width="9.140625" style="2"/>
    <col min="3329" max="3329" width="0" style="2" hidden="1" customWidth="1"/>
    <col min="3330" max="3330" width="94.7109375" style="2" customWidth="1"/>
    <col min="3331" max="3331" width="19.42578125" style="2" customWidth="1"/>
    <col min="3332" max="3332" width="16.28515625" style="2" customWidth="1"/>
    <col min="3333" max="3335" width="15.42578125" style="2" customWidth="1"/>
    <col min="3336" max="3336" width="16" style="2" bestFit="1" customWidth="1"/>
    <col min="3337" max="3337" width="15.140625" style="2" bestFit="1" customWidth="1"/>
    <col min="3338" max="3338" width="15.5703125" style="2" customWidth="1"/>
    <col min="3339" max="3339" width="14.7109375" style="2" customWidth="1"/>
    <col min="3340" max="3340" width="11.5703125" style="2" bestFit="1" customWidth="1"/>
    <col min="3341" max="3584" width="9.140625" style="2"/>
    <col min="3585" max="3585" width="0" style="2" hidden="1" customWidth="1"/>
    <col min="3586" max="3586" width="94.7109375" style="2" customWidth="1"/>
    <col min="3587" max="3587" width="19.42578125" style="2" customWidth="1"/>
    <col min="3588" max="3588" width="16.28515625" style="2" customWidth="1"/>
    <col min="3589" max="3591" width="15.42578125" style="2" customWidth="1"/>
    <col min="3592" max="3592" width="16" style="2" bestFit="1" customWidth="1"/>
    <col min="3593" max="3593" width="15.140625" style="2" bestFit="1" customWidth="1"/>
    <col min="3594" max="3594" width="15.5703125" style="2" customWidth="1"/>
    <col min="3595" max="3595" width="14.7109375" style="2" customWidth="1"/>
    <col min="3596" max="3596" width="11.5703125" style="2" bestFit="1" customWidth="1"/>
    <col min="3597" max="3840" width="9.140625" style="2"/>
    <col min="3841" max="3841" width="0" style="2" hidden="1" customWidth="1"/>
    <col min="3842" max="3842" width="94.7109375" style="2" customWidth="1"/>
    <col min="3843" max="3843" width="19.42578125" style="2" customWidth="1"/>
    <col min="3844" max="3844" width="16.28515625" style="2" customWidth="1"/>
    <col min="3845" max="3847" width="15.42578125" style="2" customWidth="1"/>
    <col min="3848" max="3848" width="16" style="2" bestFit="1" customWidth="1"/>
    <col min="3849" max="3849" width="15.140625" style="2" bestFit="1" customWidth="1"/>
    <col min="3850" max="3850" width="15.5703125" style="2" customWidth="1"/>
    <col min="3851" max="3851" width="14.7109375" style="2" customWidth="1"/>
    <col min="3852" max="3852" width="11.5703125" style="2" bestFit="1" customWidth="1"/>
    <col min="3853" max="4096" width="9.140625" style="2"/>
    <col min="4097" max="4097" width="0" style="2" hidden="1" customWidth="1"/>
    <col min="4098" max="4098" width="94.7109375" style="2" customWidth="1"/>
    <col min="4099" max="4099" width="19.42578125" style="2" customWidth="1"/>
    <col min="4100" max="4100" width="16.28515625" style="2" customWidth="1"/>
    <col min="4101" max="4103" width="15.42578125" style="2" customWidth="1"/>
    <col min="4104" max="4104" width="16" style="2" bestFit="1" customWidth="1"/>
    <col min="4105" max="4105" width="15.140625" style="2" bestFit="1" customWidth="1"/>
    <col min="4106" max="4106" width="15.5703125" style="2" customWidth="1"/>
    <col min="4107" max="4107" width="14.7109375" style="2" customWidth="1"/>
    <col min="4108" max="4108" width="11.5703125" style="2" bestFit="1" customWidth="1"/>
    <col min="4109" max="4352" width="9.140625" style="2"/>
    <col min="4353" max="4353" width="0" style="2" hidden="1" customWidth="1"/>
    <col min="4354" max="4354" width="94.7109375" style="2" customWidth="1"/>
    <col min="4355" max="4355" width="19.42578125" style="2" customWidth="1"/>
    <col min="4356" max="4356" width="16.28515625" style="2" customWidth="1"/>
    <col min="4357" max="4359" width="15.42578125" style="2" customWidth="1"/>
    <col min="4360" max="4360" width="16" style="2" bestFit="1" customWidth="1"/>
    <col min="4361" max="4361" width="15.140625" style="2" bestFit="1" customWidth="1"/>
    <col min="4362" max="4362" width="15.5703125" style="2" customWidth="1"/>
    <col min="4363" max="4363" width="14.7109375" style="2" customWidth="1"/>
    <col min="4364" max="4364" width="11.5703125" style="2" bestFit="1" customWidth="1"/>
    <col min="4365" max="4608" width="9.140625" style="2"/>
    <col min="4609" max="4609" width="0" style="2" hidden="1" customWidth="1"/>
    <col min="4610" max="4610" width="94.7109375" style="2" customWidth="1"/>
    <col min="4611" max="4611" width="19.42578125" style="2" customWidth="1"/>
    <col min="4612" max="4612" width="16.28515625" style="2" customWidth="1"/>
    <col min="4613" max="4615" width="15.42578125" style="2" customWidth="1"/>
    <col min="4616" max="4616" width="16" style="2" bestFit="1" customWidth="1"/>
    <col min="4617" max="4617" width="15.140625" style="2" bestFit="1" customWidth="1"/>
    <col min="4618" max="4618" width="15.5703125" style="2" customWidth="1"/>
    <col min="4619" max="4619" width="14.7109375" style="2" customWidth="1"/>
    <col min="4620" max="4620" width="11.5703125" style="2" bestFit="1" customWidth="1"/>
    <col min="4621" max="4864" width="9.140625" style="2"/>
    <col min="4865" max="4865" width="0" style="2" hidden="1" customWidth="1"/>
    <col min="4866" max="4866" width="94.7109375" style="2" customWidth="1"/>
    <col min="4867" max="4867" width="19.42578125" style="2" customWidth="1"/>
    <col min="4868" max="4868" width="16.28515625" style="2" customWidth="1"/>
    <col min="4869" max="4871" width="15.42578125" style="2" customWidth="1"/>
    <col min="4872" max="4872" width="16" style="2" bestFit="1" customWidth="1"/>
    <col min="4873" max="4873" width="15.140625" style="2" bestFit="1" customWidth="1"/>
    <col min="4874" max="4874" width="15.5703125" style="2" customWidth="1"/>
    <col min="4875" max="4875" width="14.7109375" style="2" customWidth="1"/>
    <col min="4876" max="4876" width="11.5703125" style="2" bestFit="1" customWidth="1"/>
    <col min="4877" max="5120" width="9.140625" style="2"/>
    <col min="5121" max="5121" width="0" style="2" hidden="1" customWidth="1"/>
    <col min="5122" max="5122" width="94.7109375" style="2" customWidth="1"/>
    <col min="5123" max="5123" width="19.42578125" style="2" customWidth="1"/>
    <col min="5124" max="5124" width="16.28515625" style="2" customWidth="1"/>
    <col min="5125" max="5127" width="15.42578125" style="2" customWidth="1"/>
    <col min="5128" max="5128" width="16" style="2" bestFit="1" customWidth="1"/>
    <col min="5129" max="5129" width="15.140625" style="2" bestFit="1" customWidth="1"/>
    <col min="5130" max="5130" width="15.5703125" style="2" customWidth="1"/>
    <col min="5131" max="5131" width="14.7109375" style="2" customWidth="1"/>
    <col min="5132" max="5132" width="11.5703125" style="2" bestFit="1" customWidth="1"/>
    <col min="5133" max="5376" width="9.140625" style="2"/>
    <col min="5377" max="5377" width="0" style="2" hidden="1" customWidth="1"/>
    <col min="5378" max="5378" width="94.7109375" style="2" customWidth="1"/>
    <col min="5379" max="5379" width="19.42578125" style="2" customWidth="1"/>
    <col min="5380" max="5380" width="16.28515625" style="2" customWidth="1"/>
    <col min="5381" max="5383" width="15.42578125" style="2" customWidth="1"/>
    <col min="5384" max="5384" width="16" style="2" bestFit="1" customWidth="1"/>
    <col min="5385" max="5385" width="15.140625" style="2" bestFit="1" customWidth="1"/>
    <col min="5386" max="5386" width="15.5703125" style="2" customWidth="1"/>
    <col min="5387" max="5387" width="14.7109375" style="2" customWidth="1"/>
    <col min="5388" max="5388" width="11.5703125" style="2" bestFit="1" customWidth="1"/>
    <col min="5389" max="5632" width="9.140625" style="2"/>
    <col min="5633" max="5633" width="0" style="2" hidden="1" customWidth="1"/>
    <col min="5634" max="5634" width="94.7109375" style="2" customWidth="1"/>
    <col min="5635" max="5635" width="19.42578125" style="2" customWidth="1"/>
    <col min="5636" max="5636" width="16.28515625" style="2" customWidth="1"/>
    <col min="5637" max="5639" width="15.42578125" style="2" customWidth="1"/>
    <col min="5640" max="5640" width="16" style="2" bestFit="1" customWidth="1"/>
    <col min="5641" max="5641" width="15.140625" style="2" bestFit="1" customWidth="1"/>
    <col min="5642" max="5642" width="15.5703125" style="2" customWidth="1"/>
    <col min="5643" max="5643" width="14.7109375" style="2" customWidth="1"/>
    <col min="5644" max="5644" width="11.5703125" style="2" bestFit="1" customWidth="1"/>
    <col min="5645" max="5888" width="9.140625" style="2"/>
    <col min="5889" max="5889" width="0" style="2" hidden="1" customWidth="1"/>
    <col min="5890" max="5890" width="94.7109375" style="2" customWidth="1"/>
    <col min="5891" max="5891" width="19.42578125" style="2" customWidth="1"/>
    <col min="5892" max="5892" width="16.28515625" style="2" customWidth="1"/>
    <col min="5893" max="5895" width="15.42578125" style="2" customWidth="1"/>
    <col min="5896" max="5896" width="16" style="2" bestFit="1" customWidth="1"/>
    <col min="5897" max="5897" width="15.140625" style="2" bestFit="1" customWidth="1"/>
    <col min="5898" max="5898" width="15.5703125" style="2" customWidth="1"/>
    <col min="5899" max="5899" width="14.7109375" style="2" customWidth="1"/>
    <col min="5900" max="5900" width="11.5703125" style="2" bestFit="1" customWidth="1"/>
    <col min="5901" max="6144" width="9.140625" style="2"/>
    <col min="6145" max="6145" width="0" style="2" hidden="1" customWidth="1"/>
    <col min="6146" max="6146" width="94.7109375" style="2" customWidth="1"/>
    <col min="6147" max="6147" width="19.42578125" style="2" customWidth="1"/>
    <col min="6148" max="6148" width="16.28515625" style="2" customWidth="1"/>
    <col min="6149" max="6151" width="15.42578125" style="2" customWidth="1"/>
    <col min="6152" max="6152" width="16" style="2" bestFit="1" customWidth="1"/>
    <col min="6153" max="6153" width="15.140625" style="2" bestFit="1" customWidth="1"/>
    <col min="6154" max="6154" width="15.5703125" style="2" customWidth="1"/>
    <col min="6155" max="6155" width="14.7109375" style="2" customWidth="1"/>
    <col min="6156" max="6156" width="11.5703125" style="2" bestFit="1" customWidth="1"/>
    <col min="6157" max="6400" width="9.140625" style="2"/>
    <col min="6401" max="6401" width="0" style="2" hidden="1" customWidth="1"/>
    <col min="6402" max="6402" width="94.7109375" style="2" customWidth="1"/>
    <col min="6403" max="6403" width="19.42578125" style="2" customWidth="1"/>
    <col min="6404" max="6404" width="16.28515625" style="2" customWidth="1"/>
    <col min="6405" max="6407" width="15.42578125" style="2" customWidth="1"/>
    <col min="6408" max="6408" width="16" style="2" bestFit="1" customWidth="1"/>
    <col min="6409" max="6409" width="15.140625" style="2" bestFit="1" customWidth="1"/>
    <col min="6410" max="6410" width="15.5703125" style="2" customWidth="1"/>
    <col min="6411" max="6411" width="14.7109375" style="2" customWidth="1"/>
    <col min="6412" max="6412" width="11.5703125" style="2" bestFit="1" customWidth="1"/>
    <col min="6413" max="6656" width="9.140625" style="2"/>
    <col min="6657" max="6657" width="0" style="2" hidden="1" customWidth="1"/>
    <col min="6658" max="6658" width="94.7109375" style="2" customWidth="1"/>
    <col min="6659" max="6659" width="19.42578125" style="2" customWidth="1"/>
    <col min="6660" max="6660" width="16.28515625" style="2" customWidth="1"/>
    <col min="6661" max="6663" width="15.42578125" style="2" customWidth="1"/>
    <col min="6664" max="6664" width="16" style="2" bestFit="1" customWidth="1"/>
    <col min="6665" max="6665" width="15.140625" style="2" bestFit="1" customWidth="1"/>
    <col min="6666" max="6666" width="15.5703125" style="2" customWidth="1"/>
    <col min="6667" max="6667" width="14.7109375" style="2" customWidth="1"/>
    <col min="6668" max="6668" width="11.5703125" style="2" bestFit="1" customWidth="1"/>
    <col min="6669" max="6912" width="9.140625" style="2"/>
    <col min="6913" max="6913" width="0" style="2" hidden="1" customWidth="1"/>
    <col min="6914" max="6914" width="94.7109375" style="2" customWidth="1"/>
    <col min="6915" max="6915" width="19.42578125" style="2" customWidth="1"/>
    <col min="6916" max="6916" width="16.28515625" style="2" customWidth="1"/>
    <col min="6917" max="6919" width="15.42578125" style="2" customWidth="1"/>
    <col min="6920" max="6920" width="16" style="2" bestFit="1" customWidth="1"/>
    <col min="6921" max="6921" width="15.140625" style="2" bestFit="1" customWidth="1"/>
    <col min="6922" max="6922" width="15.5703125" style="2" customWidth="1"/>
    <col min="6923" max="6923" width="14.7109375" style="2" customWidth="1"/>
    <col min="6924" max="6924" width="11.5703125" style="2" bestFit="1" customWidth="1"/>
    <col min="6925" max="7168" width="9.140625" style="2"/>
    <col min="7169" max="7169" width="0" style="2" hidden="1" customWidth="1"/>
    <col min="7170" max="7170" width="94.7109375" style="2" customWidth="1"/>
    <col min="7171" max="7171" width="19.42578125" style="2" customWidth="1"/>
    <col min="7172" max="7172" width="16.28515625" style="2" customWidth="1"/>
    <col min="7173" max="7175" width="15.42578125" style="2" customWidth="1"/>
    <col min="7176" max="7176" width="16" style="2" bestFit="1" customWidth="1"/>
    <col min="7177" max="7177" width="15.140625" style="2" bestFit="1" customWidth="1"/>
    <col min="7178" max="7178" width="15.5703125" style="2" customWidth="1"/>
    <col min="7179" max="7179" width="14.7109375" style="2" customWidth="1"/>
    <col min="7180" max="7180" width="11.5703125" style="2" bestFit="1" customWidth="1"/>
    <col min="7181" max="7424" width="9.140625" style="2"/>
    <col min="7425" max="7425" width="0" style="2" hidden="1" customWidth="1"/>
    <col min="7426" max="7426" width="94.7109375" style="2" customWidth="1"/>
    <col min="7427" max="7427" width="19.42578125" style="2" customWidth="1"/>
    <col min="7428" max="7428" width="16.28515625" style="2" customWidth="1"/>
    <col min="7429" max="7431" width="15.42578125" style="2" customWidth="1"/>
    <col min="7432" max="7432" width="16" style="2" bestFit="1" customWidth="1"/>
    <col min="7433" max="7433" width="15.140625" style="2" bestFit="1" customWidth="1"/>
    <col min="7434" max="7434" width="15.5703125" style="2" customWidth="1"/>
    <col min="7435" max="7435" width="14.7109375" style="2" customWidth="1"/>
    <col min="7436" max="7436" width="11.5703125" style="2" bestFit="1" customWidth="1"/>
    <col min="7437" max="7680" width="9.140625" style="2"/>
    <col min="7681" max="7681" width="0" style="2" hidden="1" customWidth="1"/>
    <col min="7682" max="7682" width="94.7109375" style="2" customWidth="1"/>
    <col min="7683" max="7683" width="19.42578125" style="2" customWidth="1"/>
    <col min="7684" max="7684" width="16.28515625" style="2" customWidth="1"/>
    <col min="7685" max="7687" width="15.42578125" style="2" customWidth="1"/>
    <col min="7688" max="7688" width="16" style="2" bestFit="1" customWidth="1"/>
    <col min="7689" max="7689" width="15.140625" style="2" bestFit="1" customWidth="1"/>
    <col min="7690" max="7690" width="15.5703125" style="2" customWidth="1"/>
    <col min="7691" max="7691" width="14.7109375" style="2" customWidth="1"/>
    <col min="7692" max="7692" width="11.5703125" style="2" bestFit="1" customWidth="1"/>
    <col min="7693" max="7936" width="9.140625" style="2"/>
    <col min="7937" max="7937" width="0" style="2" hidden="1" customWidth="1"/>
    <col min="7938" max="7938" width="94.7109375" style="2" customWidth="1"/>
    <col min="7939" max="7939" width="19.42578125" style="2" customWidth="1"/>
    <col min="7940" max="7940" width="16.28515625" style="2" customWidth="1"/>
    <col min="7941" max="7943" width="15.42578125" style="2" customWidth="1"/>
    <col min="7944" max="7944" width="16" style="2" bestFit="1" customWidth="1"/>
    <col min="7945" max="7945" width="15.140625" style="2" bestFit="1" customWidth="1"/>
    <col min="7946" max="7946" width="15.5703125" style="2" customWidth="1"/>
    <col min="7947" max="7947" width="14.7109375" style="2" customWidth="1"/>
    <col min="7948" max="7948" width="11.5703125" style="2" bestFit="1" customWidth="1"/>
    <col min="7949" max="8192" width="9.140625" style="2"/>
    <col min="8193" max="8193" width="0" style="2" hidden="1" customWidth="1"/>
    <col min="8194" max="8194" width="94.7109375" style="2" customWidth="1"/>
    <col min="8195" max="8195" width="19.42578125" style="2" customWidth="1"/>
    <col min="8196" max="8196" width="16.28515625" style="2" customWidth="1"/>
    <col min="8197" max="8199" width="15.42578125" style="2" customWidth="1"/>
    <col min="8200" max="8200" width="16" style="2" bestFit="1" customWidth="1"/>
    <col min="8201" max="8201" width="15.140625" style="2" bestFit="1" customWidth="1"/>
    <col min="8202" max="8202" width="15.5703125" style="2" customWidth="1"/>
    <col min="8203" max="8203" width="14.7109375" style="2" customWidth="1"/>
    <col min="8204" max="8204" width="11.5703125" style="2" bestFit="1" customWidth="1"/>
    <col min="8205" max="8448" width="9.140625" style="2"/>
    <col min="8449" max="8449" width="0" style="2" hidden="1" customWidth="1"/>
    <col min="8450" max="8450" width="94.7109375" style="2" customWidth="1"/>
    <col min="8451" max="8451" width="19.42578125" style="2" customWidth="1"/>
    <col min="8452" max="8452" width="16.28515625" style="2" customWidth="1"/>
    <col min="8453" max="8455" width="15.42578125" style="2" customWidth="1"/>
    <col min="8456" max="8456" width="16" style="2" bestFit="1" customWidth="1"/>
    <col min="8457" max="8457" width="15.140625" style="2" bestFit="1" customWidth="1"/>
    <col min="8458" max="8458" width="15.5703125" style="2" customWidth="1"/>
    <col min="8459" max="8459" width="14.7109375" style="2" customWidth="1"/>
    <col min="8460" max="8460" width="11.5703125" style="2" bestFit="1" customWidth="1"/>
    <col min="8461" max="8704" width="9.140625" style="2"/>
    <col min="8705" max="8705" width="0" style="2" hidden="1" customWidth="1"/>
    <col min="8706" max="8706" width="94.7109375" style="2" customWidth="1"/>
    <col min="8707" max="8707" width="19.42578125" style="2" customWidth="1"/>
    <col min="8708" max="8708" width="16.28515625" style="2" customWidth="1"/>
    <col min="8709" max="8711" width="15.42578125" style="2" customWidth="1"/>
    <col min="8712" max="8712" width="16" style="2" bestFit="1" customWidth="1"/>
    <col min="8713" max="8713" width="15.140625" style="2" bestFit="1" customWidth="1"/>
    <col min="8714" max="8714" width="15.5703125" style="2" customWidth="1"/>
    <col min="8715" max="8715" width="14.7109375" style="2" customWidth="1"/>
    <col min="8716" max="8716" width="11.5703125" style="2" bestFit="1" customWidth="1"/>
    <col min="8717" max="8960" width="9.140625" style="2"/>
    <col min="8961" max="8961" width="0" style="2" hidden="1" customWidth="1"/>
    <col min="8962" max="8962" width="94.7109375" style="2" customWidth="1"/>
    <col min="8963" max="8963" width="19.42578125" style="2" customWidth="1"/>
    <col min="8964" max="8964" width="16.28515625" style="2" customWidth="1"/>
    <col min="8965" max="8967" width="15.42578125" style="2" customWidth="1"/>
    <col min="8968" max="8968" width="16" style="2" bestFit="1" customWidth="1"/>
    <col min="8969" max="8969" width="15.140625" style="2" bestFit="1" customWidth="1"/>
    <col min="8970" max="8970" width="15.5703125" style="2" customWidth="1"/>
    <col min="8971" max="8971" width="14.7109375" style="2" customWidth="1"/>
    <col min="8972" max="8972" width="11.5703125" style="2" bestFit="1" customWidth="1"/>
    <col min="8973" max="9216" width="9.140625" style="2"/>
    <col min="9217" max="9217" width="0" style="2" hidden="1" customWidth="1"/>
    <col min="9218" max="9218" width="94.7109375" style="2" customWidth="1"/>
    <col min="9219" max="9219" width="19.42578125" style="2" customWidth="1"/>
    <col min="9220" max="9220" width="16.28515625" style="2" customWidth="1"/>
    <col min="9221" max="9223" width="15.42578125" style="2" customWidth="1"/>
    <col min="9224" max="9224" width="16" style="2" bestFit="1" customWidth="1"/>
    <col min="9225" max="9225" width="15.140625" style="2" bestFit="1" customWidth="1"/>
    <col min="9226" max="9226" width="15.5703125" style="2" customWidth="1"/>
    <col min="9227" max="9227" width="14.7109375" style="2" customWidth="1"/>
    <col min="9228" max="9228" width="11.5703125" style="2" bestFit="1" customWidth="1"/>
    <col min="9229" max="9472" width="9.140625" style="2"/>
    <col min="9473" max="9473" width="0" style="2" hidden="1" customWidth="1"/>
    <col min="9474" max="9474" width="94.7109375" style="2" customWidth="1"/>
    <col min="9475" max="9475" width="19.42578125" style="2" customWidth="1"/>
    <col min="9476" max="9476" width="16.28515625" style="2" customWidth="1"/>
    <col min="9477" max="9479" width="15.42578125" style="2" customWidth="1"/>
    <col min="9480" max="9480" width="16" style="2" bestFit="1" customWidth="1"/>
    <col min="9481" max="9481" width="15.140625" style="2" bestFit="1" customWidth="1"/>
    <col min="9482" max="9482" width="15.5703125" style="2" customWidth="1"/>
    <col min="9483" max="9483" width="14.7109375" style="2" customWidth="1"/>
    <col min="9484" max="9484" width="11.5703125" style="2" bestFit="1" customWidth="1"/>
    <col min="9485" max="9728" width="9.140625" style="2"/>
    <col min="9729" max="9729" width="0" style="2" hidden="1" customWidth="1"/>
    <col min="9730" max="9730" width="94.7109375" style="2" customWidth="1"/>
    <col min="9731" max="9731" width="19.42578125" style="2" customWidth="1"/>
    <col min="9732" max="9732" width="16.28515625" style="2" customWidth="1"/>
    <col min="9733" max="9735" width="15.42578125" style="2" customWidth="1"/>
    <col min="9736" max="9736" width="16" style="2" bestFit="1" customWidth="1"/>
    <col min="9737" max="9737" width="15.140625" style="2" bestFit="1" customWidth="1"/>
    <col min="9738" max="9738" width="15.5703125" style="2" customWidth="1"/>
    <col min="9739" max="9739" width="14.7109375" style="2" customWidth="1"/>
    <col min="9740" max="9740" width="11.5703125" style="2" bestFit="1" customWidth="1"/>
    <col min="9741" max="9984" width="9.140625" style="2"/>
    <col min="9985" max="9985" width="0" style="2" hidden="1" customWidth="1"/>
    <col min="9986" max="9986" width="94.7109375" style="2" customWidth="1"/>
    <col min="9987" max="9987" width="19.42578125" style="2" customWidth="1"/>
    <col min="9988" max="9988" width="16.28515625" style="2" customWidth="1"/>
    <col min="9989" max="9991" width="15.42578125" style="2" customWidth="1"/>
    <col min="9992" max="9992" width="16" style="2" bestFit="1" customWidth="1"/>
    <col min="9993" max="9993" width="15.140625" style="2" bestFit="1" customWidth="1"/>
    <col min="9994" max="9994" width="15.5703125" style="2" customWidth="1"/>
    <col min="9995" max="9995" width="14.7109375" style="2" customWidth="1"/>
    <col min="9996" max="9996" width="11.5703125" style="2" bestFit="1" customWidth="1"/>
    <col min="9997" max="10240" width="9.140625" style="2"/>
    <col min="10241" max="10241" width="0" style="2" hidden="1" customWidth="1"/>
    <col min="10242" max="10242" width="94.7109375" style="2" customWidth="1"/>
    <col min="10243" max="10243" width="19.42578125" style="2" customWidth="1"/>
    <col min="10244" max="10244" width="16.28515625" style="2" customWidth="1"/>
    <col min="10245" max="10247" width="15.42578125" style="2" customWidth="1"/>
    <col min="10248" max="10248" width="16" style="2" bestFit="1" customWidth="1"/>
    <col min="10249" max="10249" width="15.140625" style="2" bestFit="1" customWidth="1"/>
    <col min="10250" max="10250" width="15.5703125" style="2" customWidth="1"/>
    <col min="10251" max="10251" width="14.7109375" style="2" customWidth="1"/>
    <col min="10252" max="10252" width="11.5703125" style="2" bestFit="1" customWidth="1"/>
    <col min="10253" max="10496" width="9.140625" style="2"/>
    <col min="10497" max="10497" width="0" style="2" hidden="1" customWidth="1"/>
    <col min="10498" max="10498" width="94.7109375" style="2" customWidth="1"/>
    <col min="10499" max="10499" width="19.42578125" style="2" customWidth="1"/>
    <col min="10500" max="10500" width="16.28515625" style="2" customWidth="1"/>
    <col min="10501" max="10503" width="15.42578125" style="2" customWidth="1"/>
    <col min="10504" max="10504" width="16" style="2" bestFit="1" customWidth="1"/>
    <col min="10505" max="10505" width="15.140625" style="2" bestFit="1" customWidth="1"/>
    <col min="10506" max="10506" width="15.5703125" style="2" customWidth="1"/>
    <col min="10507" max="10507" width="14.7109375" style="2" customWidth="1"/>
    <col min="10508" max="10508" width="11.5703125" style="2" bestFit="1" customWidth="1"/>
    <col min="10509" max="10752" width="9.140625" style="2"/>
    <col min="10753" max="10753" width="0" style="2" hidden="1" customWidth="1"/>
    <col min="10754" max="10754" width="94.7109375" style="2" customWidth="1"/>
    <col min="10755" max="10755" width="19.42578125" style="2" customWidth="1"/>
    <col min="10756" max="10756" width="16.28515625" style="2" customWidth="1"/>
    <col min="10757" max="10759" width="15.42578125" style="2" customWidth="1"/>
    <col min="10760" max="10760" width="16" style="2" bestFit="1" customWidth="1"/>
    <col min="10761" max="10761" width="15.140625" style="2" bestFit="1" customWidth="1"/>
    <col min="10762" max="10762" width="15.5703125" style="2" customWidth="1"/>
    <col min="10763" max="10763" width="14.7109375" style="2" customWidth="1"/>
    <col min="10764" max="10764" width="11.5703125" style="2" bestFit="1" customWidth="1"/>
    <col min="10765" max="11008" width="9.140625" style="2"/>
    <col min="11009" max="11009" width="0" style="2" hidden="1" customWidth="1"/>
    <col min="11010" max="11010" width="94.7109375" style="2" customWidth="1"/>
    <col min="11011" max="11011" width="19.42578125" style="2" customWidth="1"/>
    <col min="11012" max="11012" width="16.28515625" style="2" customWidth="1"/>
    <col min="11013" max="11015" width="15.42578125" style="2" customWidth="1"/>
    <col min="11016" max="11016" width="16" style="2" bestFit="1" customWidth="1"/>
    <col min="11017" max="11017" width="15.140625" style="2" bestFit="1" customWidth="1"/>
    <col min="11018" max="11018" width="15.5703125" style="2" customWidth="1"/>
    <col min="11019" max="11019" width="14.7109375" style="2" customWidth="1"/>
    <col min="11020" max="11020" width="11.5703125" style="2" bestFit="1" customWidth="1"/>
    <col min="11021" max="11264" width="9.140625" style="2"/>
    <col min="11265" max="11265" width="0" style="2" hidden="1" customWidth="1"/>
    <col min="11266" max="11266" width="94.7109375" style="2" customWidth="1"/>
    <col min="11267" max="11267" width="19.42578125" style="2" customWidth="1"/>
    <col min="11268" max="11268" width="16.28515625" style="2" customWidth="1"/>
    <col min="11269" max="11271" width="15.42578125" style="2" customWidth="1"/>
    <col min="11272" max="11272" width="16" style="2" bestFit="1" customWidth="1"/>
    <col min="11273" max="11273" width="15.140625" style="2" bestFit="1" customWidth="1"/>
    <col min="11274" max="11274" width="15.5703125" style="2" customWidth="1"/>
    <col min="11275" max="11275" width="14.7109375" style="2" customWidth="1"/>
    <col min="11276" max="11276" width="11.5703125" style="2" bestFit="1" customWidth="1"/>
    <col min="11277" max="11520" width="9.140625" style="2"/>
    <col min="11521" max="11521" width="0" style="2" hidden="1" customWidth="1"/>
    <col min="11522" max="11522" width="94.7109375" style="2" customWidth="1"/>
    <col min="11523" max="11523" width="19.42578125" style="2" customWidth="1"/>
    <col min="11524" max="11524" width="16.28515625" style="2" customWidth="1"/>
    <col min="11525" max="11527" width="15.42578125" style="2" customWidth="1"/>
    <col min="11528" max="11528" width="16" style="2" bestFit="1" customWidth="1"/>
    <col min="11529" max="11529" width="15.140625" style="2" bestFit="1" customWidth="1"/>
    <col min="11530" max="11530" width="15.5703125" style="2" customWidth="1"/>
    <col min="11531" max="11531" width="14.7109375" style="2" customWidth="1"/>
    <col min="11532" max="11532" width="11.5703125" style="2" bestFit="1" customWidth="1"/>
    <col min="11533" max="11776" width="9.140625" style="2"/>
    <col min="11777" max="11777" width="0" style="2" hidden="1" customWidth="1"/>
    <col min="11778" max="11778" width="94.7109375" style="2" customWidth="1"/>
    <col min="11779" max="11779" width="19.42578125" style="2" customWidth="1"/>
    <col min="11780" max="11780" width="16.28515625" style="2" customWidth="1"/>
    <col min="11781" max="11783" width="15.42578125" style="2" customWidth="1"/>
    <col min="11784" max="11784" width="16" style="2" bestFit="1" customWidth="1"/>
    <col min="11785" max="11785" width="15.140625" style="2" bestFit="1" customWidth="1"/>
    <col min="11786" max="11786" width="15.5703125" style="2" customWidth="1"/>
    <col min="11787" max="11787" width="14.7109375" style="2" customWidth="1"/>
    <col min="11788" max="11788" width="11.5703125" style="2" bestFit="1" customWidth="1"/>
    <col min="11789" max="12032" width="9.140625" style="2"/>
    <col min="12033" max="12033" width="0" style="2" hidden="1" customWidth="1"/>
    <col min="12034" max="12034" width="94.7109375" style="2" customWidth="1"/>
    <col min="12035" max="12035" width="19.42578125" style="2" customWidth="1"/>
    <col min="12036" max="12036" width="16.28515625" style="2" customWidth="1"/>
    <col min="12037" max="12039" width="15.42578125" style="2" customWidth="1"/>
    <col min="12040" max="12040" width="16" style="2" bestFit="1" customWidth="1"/>
    <col min="12041" max="12041" width="15.140625" style="2" bestFit="1" customWidth="1"/>
    <col min="12042" max="12042" width="15.5703125" style="2" customWidth="1"/>
    <col min="12043" max="12043" width="14.7109375" style="2" customWidth="1"/>
    <col min="12044" max="12044" width="11.5703125" style="2" bestFit="1" customWidth="1"/>
    <col min="12045" max="12288" width="9.140625" style="2"/>
    <col min="12289" max="12289" width="0" style="2" hidden="1" customWidth="1"/>
    <col min="12290" max="12290" width="94.7109375" style="2" customWidth="1"/>
    <col min="12291" max="12291" width="19.42578125" style="2" customWidth="1"/>
    <col min="12292" max="12292" width="16.28515625" style="2" customWidth="1"/>
    <col min="12293" max="12295" width="15.42578125" style="2" customWidth="1"/>
    <col min="12296" max="12296" width="16" style="2" bestFit="1" customWidth="1"/>
    <col min="12297" max="12297" width="15.140625" style="2" bestFit="1" customWidth="1"/>
    <col min="12298" max="12298" width="15.5703125" style="2" customWidth="1"/>
    <col min="12299" max="12299" width="14.7109375" style="2" customWidth="1"/>
    <col min="12300" max="12300" width="11.5703125" style="2" bestFit="1" customWidth="1"/>
    <col min="12301" max="12544" width="9.140625" style="2"/>
    <col min="12545" max="12545" width="0" style="2" hidden="1" customWidth="1"/>
    <col min="12546" max="12546" width="94.7109375" style="2" customWidth="1"/>
    <col min="12547" max="12547" width="19.42578125" style="2" customWidth="1"/>
    <col min="12548" max="12548" width="16.28515625" style="2" customWidth="1"/>
    <col min="12549" max="12551" width="15.42578125" style="2" customWidth="1"/>
    <col min="12552" max="12552" width="16" style="2" bestFit="1" customWidth="1"/>
    <col min="12553" max="12553" width="15.140625" style="2" bestFit="1" customWidth="1"/>
    <col min="12554" max="12554" width="15.5703125" style="2" customWidth="1"/>
    <col min="12555" max="12555" width="14.7109375" style="2" customWidth="1"/>
    <col min="12556" max="12556" width="11.5703125" style="2" bestFit="1" customWidth="1"/>
    <col min="12557" max="12800" width="9.140625" style="2"/>
    <col min="12801" max="12801" width="0" style="2" hidden="1" customWidth="1"/>
    <col min="12802" max="12802" width="94.7109375" style="2" customWidth="1"/>
    <col min="12803" max="12803" width="19.42578125" style="2" customWidth="1"/>
    <col min="12804" max="12804" width="16.28515625" style="2" customWidth="1"/>
    <col min="12805" max="12807" width="15.42578125" style="2" customWidth="1"/>
    <col min="12808" max="12808" width="16" style="2" bestFit="1" customWidth="1"/>
    <col min="12809" max="12809" width="15.140625" style="2" bestFit="1" customWidth="1"/>
    <col min="12810" max="12810" width="15.5703125" style="2" customWidth="1"/>
    <col min="12811" max="12811" width="14.7109375" style="2" customWidth="1"/>
    <col min="12812" max="12812" width="11.5703125" style="2" bestFit="1" customWidth="1"/>
    <col min="12813" max="13056" width="9.140625" style="2"/>
    <col min="13057" max="13057" width="0" style="2" hidden="1" customWidth="1"/>
    <col min="13058" max="13058" width="94.7109375" style="2" customWidth="1"/>
    <col min="13059" max="13059" width="19.42578125" style="2" customWidth="1"/>
    <col min="13060" max="13060" width="16.28515625" style="2" customWidth="1"/>
    <col min="13061" max="13063" width="15.42578125" style="2" customWidth="1"/>
    <col min="13064" max="13064" width="16" style="2" bestFit="1" customWidth="1"/>
    <col min="13065" max="13065" width="15.140625" style="2" bestFit="1" customWidth="1"/>
    <col min="13066" max="13066" width="15.5703125" style="2" customWidth="1"/>
    <col min="13067" max="13067" width="14.7109375" style="2" customWidth="1"/>
    <col min="13068" max="13068" width="11.5703125" style="2" bestFit="1" customWidth="1"/>
    <col min="13069" max="13312" width="9.140625" style="2"/>
    <col min="13313" max="13313" width="0" style="2" hidden="1" customWidth="1"/>
    <col min="13314" max="13314" width="94.7109375" style="2" customWidth="1"/>
    <col min="13315" max="13315" width="19.42578125" style="2" customWidth="1"/>
    <col min="13316" max="13316" width="16.28515625" style="2" customWidth="1"/>
    <col min="13317" max="13319" width="15.42578125" style="2" customWidth="1"/>
    <col min="13320" max="13320" width="16" style="2" bestFit="1" customWidth="1"/>
    <col min="13321" max="13321" width="15.140625" style="2" bestFit="1" customWidth="1"/>
    <col min="13322" max="13322" width="15.5703125" style="2" customWidth="1"/>
    <col min="13323" max="13323" width="14.7109375" style="2" customWidth="1"/>
    <col min="13324" max="13324" width="11.5703125" style="2" bestFit="1" customWidth="1"/>
    <col min="13325" max="13568" width="9.140625" style="2"/>
    <col min="13569" max="13569" width="0" style="2" hidden="1" customWidth="1"/>
    <col min="13570" max="13570" width="94.7109375" style="2" customWidth="1"/>
    <col min="13571" max="13571" width="19.42578125" style="2" customWidth="1"/>
    <col min="13572" max="13572" width="16.28515625" style="2" customWidth="1"/>
    <col min="13573" max="13575" width="15.42578125" style="2" customWidth="1"/>
    <col min="13576" max="13576" width="16" style="2" bestFit="1" customWidth="1"/>
    <col min="13577" max="13577" width="15.140625" style="2" bestFit="1" customWidth="1"/>
    <col min="13578" max="13578" width="15.5703125" style="2" customWidth="1"/>
    <col min="13579" max="13579" width="14.7109375" style="2" customWidth="1"/>
    <col min="13580" max="13580" width="11.5703125" style="2" bestFit="1" customWidth="1"/>
    <col min="13581" max="13824" width="9.140625" style="2"/>
    <col min="13825" max="13825" width="0" style="2" hidden="1" customWidth="1"/>
    <col min="13826" max="13826" width="94.7109375" style="2" customWidth="1"/>
    <col min="13827" max="13827" width="19.42578125" style="2" customWidth="1"/>
    <col min="13828" max="13828" width="16.28515625" style="2" customWidth="1"/>
    <col min="13829" max="13831" width="15.42578125" style="2" customWidth="1"/>
    <col min="13832" max="13832" width="16" style="2" bestFit="1" customWidth="1"/>
    <col min="13833" max="13833" width="15.140625" style="2" bestFit="1" customWidth="1"/>
    <col min="13834" max="13834" width="15.5703125" style="2" customWidth="1"/>
    <col min="13835" max="13835" width="14.7109375" style="2" customWidth="1"/>
    <col min="13836" max="13836" width="11.5703125" style="2" bestFit="1" customWidth="1"/>
    <col min="13837" max="14080" width="9.140625" style="2"/>
    <col min="14081" max="14081" width="0" style="2" hidden="1" customWidth="1"/>
    <col min="14082" max="14082" width="94.7109375" style="2" customWidth="1"/>
    <col min="14083" max="14083" width="19.42578125" style="2" customWidth="1"/>
    <col min="14084" max="14084" width="16.28515625" style="2" customWidth="1"/>
    <col min="14085" max="14087" width="15.42578125" style="2" customWidth="1"/>
    <col min="14088" max="14088" width="16" style="2" bestFit="1" customWidth="1"/>
    <col min="14089" max="14089" width="15.140625" style="2" bestFit="1" customWidth="1"/>
    <col min="14090" max="14090" width="15.5703125" style="2" customWidth="1"/>
    <col min="14091" max="14091" width="14.7109375" style="2" customWidth="1"/>
    <col min="14092" max="14092" width="11.5703125" style="2" bestFit="1" customWidth="1"/>
    <col min="14093" max="14336" width="9.140625" style="2"/>
    <col min="14337" max="14337" width="0" style="2" hidden="1" customWidth="1"/>
    <col min="14338" max="14338" width="94.7109375" style="2" customWidth="1"/>
    <col min="14339" max="14339" width="19.42578125" style="2" customWidth="1"/>
    <col min="14340" max="14340" width="16.28515625" style="2" customWidth="1"/>
    <col min="14341" max="14343" width="15.42578125" style="2" customWidth="1"/>
    <col min="14344" max="14344" width="16" style="2" bestFit="1" customWidth="1"/>
    <col min="14345" max="14345" width="15.140625" style="2" bestFit="1" customWidth="1"/>
    <col min="14346" max="14346" width="15.5703125" style="2" customWidth="1"/>
    <col min="14347" max="14347" width="14.7109375" style="2" customWidth="1"/>
    <col min="14348" max="14348" width="11.5703125" style="2" bestFit="1" customWidth="1"/>
    <col min="14349" max="14592" width="9.140625" style="2"/>
    <col min="14593" max="14593" width="0" style="2" hidden="1" customWidth="1"/>
    <col min="14594" max="14594" width="94.7109375" style="2" customWidth="1"/>
    <col min="14595" max="14595" width="19.42578125" style="2" customWidth="1"/>
    <col min="14596" max="14596" width="16.28515625" style="2" customWidth="1"/>
    <col min="14597" max="14599" width="15.42578125" style="2" customWidth="1"/>
    <col min="14600" max="14600" width="16" style="2" bestFit="1" customWidth="1"/>
    <col min="14601" max="14601" width="15.140625" style="2" bestFit="1" customWidth="1"/>
    <col min="14602" max="14602" width="15.5703125" style="2" customWidth="1"/>
    <col min="14603" max="14603" width="14.7109375" style="2" customWidth="1"/>
    <col min="14604" max="14604" width="11.5703125" style="2" bestFit="1" customWidth="1"/>
    <col min="14605" max="14848" width="9.140625" style="2"/>
    <col min="14849" max="14849" width="0" style="2" hidden="1" customWidth="1"/>
    <col min="14850" max="14850" width="94.7109375" style="2" customWidth="1"/>
    <col min="14851" max="14851" width="19.42578125" style="2" customWidth="1"/>
    <col min="14852" max="14852" width="16.28515625" style="2" customWidth="1"/>
    <col min="14853" max="14855" width="15.42578125" style="2" customWidth="1"/>
    <col min="14856" max="14856" width="16" style="2" bestFit="1" customWidth="1"/>
    <col min="14857" max="14857" width="15.140625" style="2" bestFit="1" customWidth="1"/>
    <col min="14858" max="14858" width="15.5703125" style="2" customWidth="1"/>
    <col min="14859" max="14859" width="14.7109375" style="2" customWidth="1"/>
    <col min="14860" max="14860" width="11.5703125" style="2" bestFit="1" customWidth="1"/>
    <col min="14861" max="15104" width="9.140625" style="2"/>
    <col min="15105" max="15105" width="0" style="2" hidden="1" customWidth="1"/>
    <col min="15106" max="15106" width="94.7109375" style="2" customWidth="1"/>
    <col min="15107" max="15107" width="19.42578125" style="2" customWidth="1"/>
    <col min="15108" max="15108" width="16.28515625" style="2" customWidth="1"/>
    <col min="15109" max="15111" width="15.42578125" style="2" customWidth="1"/>
    <col min="15112" max="15112" width="16" style="2" bestFit="1" customWidth="1"/>
    <col min="15113" max="15113" width="15.140625" style="2" bestFit="1" customWidth="1"/>
    <col min="15114" max="15114" width="15.5703125" style="2" customWidth="1"/>
    <col min="15115" max="15115" width="14.7109375" style="2" customWidth="1"/>
    <col min="15116" max="15116" width="11.5703125" style="2" bestFit="1" customWidth="1"/>
    <col min="15117" max="15360" width="9.140625" style="2"/>
    <col min="15361" max="15361" width="0" style="2" hidden="1" customWidth="1"/>
    <col min="15362" max="15362" width="94.7109375" style="2" customWidth="1"/>
    <col min="15363" max="15363" width="19.42578125" style="2" customWidth="1"/>
    <col min="15364" max="15364" width="16.28515625" style="2" customWidth="1"/>
    <col min="15365" max="15367" width="15.42578125" style="2" customWidth="1"/>
    <col min="15368" max="15368" width="16" style="2" bestFit="1" customWidth="1"/>
    <col min="15369" max="15369" width="15.140625" style="2" bestFit="1" customWidth="1"/>
    <col min="15370" max="15370" width="15.5703125" style="2" customWidth="1"/>
    <col min="15371" max="15371" width="14.7109375" style="2" customWidth="1"/>
    <col min="15372" max="15372" width="11.5703125" style="2" bestFit="1" customWidth="1"/>
    <col min="15373" max="15616" width="9.140625" style="2"/>
    <col min="15617" max="15617" width="0" style="2" hidden="1" customWidth="1"/>
    <col min="15618" max="15618" width="94.7109375" style="2" customWidth="1"/>
    <col min="15619" max="15619" width="19.42578125" style="2" customWidth="1"/>
    <col min="15620" max="15620" width="16.28515625" style="2" customWidth="1"/>
    <col min="15621" max="15623" width="15.42578125" style="2" customWidth="1"/>
    <col min="15624" max="15624" width="16" style="2" bestFit="1" customWidth="1"/>
    <col min="15625" max="15625" width="15.140625" style="2" bestFit="1" customWidth="1"/>
    <col min="15626" max="15626" width="15.5703125" style="2" customWidth="1"/>
    <col min="15627" max="15627" width="14.7109375" style="2" customWidth="1"/>
    <col min="15628" max="15628" width="11.5703125" style="2" bestFit="1" customWidth="1"/>
    <col min="15629" max="15872" width="9.140625" style="2"/>
    <col min="15873" max="15873" width="0" style="2" hidden="1" customWidth="1"/>
    <col min="15874" max="15874" width="94.7109375" style="2" customWidth="1"/>
    <col min="15875" max="15875" width="19.42578125" style="2" customWidth="1"/>
    <col min="15876" max="15876" width="16.28515625" style="2" customWidth="1"/>
    <col min="15877" max="15879" width="15.42578125" style="2" customWidth="1"/>
    <col min="15880" max="15880" width="16" style="2" bestFit="1" customWidth="1"/>
    <col min="15881" max="15881" width="15.140625" style="2" bestFit="1" customWidth="1"/>
    <col min="15882" max="15882" width="15.5703125" style="2" customWidth="1"/>
    <col min="15883" max="15883" width="14.7109375" style="2" customWidth="1"/>
    <col min="15884" max="15884" width="11.5703125" style="2" bestFit="1" customWidth="1"/>
    <col min="15885" max="16128" width="9.140625" style="2"/>
    <col min="16129" max="16129" width="0" style="2" hidden="1" customWidth="1"/>
    <col min="16130" max="16130" width="94.7109375" style="2" customWidth="1"/>
    <col min="16131" max="16131" width="19.42578125" style="2" customWidth="1"/>
    <col min="16132" max="16132" width="16.28515625" style="2" customWidth="1"/>
    <col min="16133" max="16135" width="15.42578125" style="2" customWidth="1"/>
    <col min="16136" max="16136" width="16" style="2" bestFit="1" customWidth="1"/>
    <col min="16137" max="16137" width="15.140625" style="2" bestFit="1" customWidth="1"/>
    <col min="16138" max="16138" width="15.5703125" style="2" customWidth="1"/>
    <col min="16139" max="16139" width="14.7109375" style="2" customWidth="1"/>
    <col min="16140" max="16140" width="11.5703125" style="2" bestFit="1" customWidth="1"/>
    <col min="16141" max="16384" width="9.140625" style="2"/>
  </cols>
  <sheetData>
    <row r="1" spans="2:11" hidden="1" x14ac:dyDescent="0.25">
      <c r="B1" s="316" t="s">
        <v>0</v>
      </c>
      <c r="C1" s="317"/>
      <c r="D1" s="317"/>
      <c r="E1" s="317"/>
      <c r="F1" s="317"/>
      <c r="G1" s="317"/>
      <c r="H1" s="318"/>
    </row>
    <row r="2" spans="2:11" hidden="1" x14ac:dyDescent="0.25">
      <c r="B2" s="319" t="s">
        <v>1</v>
      </c>
      <c r="C2" s="320"/>
      <c r="D2" s="320"/>
      <c r="E2" s="320"/>
      <c r="F2" s="320"/>
      <c r="G2" s="320"/>
      <c r="H2" s="321"/>
    </row>
    <row r="3" spans="2:11" x14ac:dyDescent="0.25">
      <c r="B3" s="4" t="s">
        <v>2</v>
      </c>
      <c r="C3" s="5"/>
      <c r="D3" s="6"/>
      <c r="E3" s="7"/>
      <c r="F3" s="7"/>
      <c r="G3" s="7"/>
      <c r="H3" s="8"/>
    </row>
    <row r="4" spans="2:11" x14ac:dyDescent="0.25">
      <c r="B4" s="4" t="s">
        <v>430</v>
      </c>
      <c r="C4" s="5"/>
      <c r="D4" s="9"/>
      <c r="E4" s="5"/>
      <c r="F4" s="5"/>
      <c r="G4" s="5"/>
      <c r="H4" s="10"/>
    </row>
    <row r="5" spans="2:11" x14ac:dyDescent="0.25">
      <c r="B5" s="4" t="s">
        <v>4</v>
      </c>
      <c r="C5" s="11"/>
      <c r="D5" s="12"/>
      <c r="E5" s="11"/>
      <c r="F5" s="11"/>
      <c r="G5" s="11"/>
      <c r="H5" s="13"/>
    </row>
    <row r="6" spans="2:11" x14ac:dyDescent="0.25">
      <c r="B6" s="4"/>
      <c r="C6" s="11"/>
      <c r="D6" s="12"/>
      <c r="E6" s="11"/>
      <c r="F6" s="11"/>
      <c r="G6" s="11"/>
      <c r="H6" s="13"/>
    </row>
    <row r="7" spans="2:11" ht="30" x14ac:dyDescent="0.25">
      <c r="B7" s="14" t="s">
        <v>5</v>
      </c>
      <c r="C7" s="14" t="s">
        <v>6</v>
      </c>
      <c r="D7" s="15" t="s">
        <v>7</v>
      </c>
      <c r="E7" s="16" t="s">
        <v>8</v>
      </c>
      <c r="F7" s="17" t="s">
        <v>9</v>
      </c>
      <c r="G7" s="17" t="s">
        <v>10</v>
      </c>
      <c r="H7" s="17" t="s">
        <v>11</v>
      </c>
    </row>
    <row r="8" spans="2:11" x14ac:dyDescent="0.25">
      <c r="B8" s="4" t="s">
        <v>12</v>
      </c>
      <c r="C8" s="19"/>
      <c r="D8" s="103"/>
      <c r="E8" s="104"/>
      <c r="F8" s="105"/>
      <c r="G8" s="105"/>
      <c r="H8" s="106"/>
    </row>
    <row r="9" spans="2:11" hidden="1" x14ac:dyDescent="0.25">
      <c r="B9" s="4" t="s">
        <v>413</v>
      </c>
      <c r="C9" s="19"/>
      <c r="D9" s="227"/>
      <c r="E9" s="228"/>
      <c r="F9" s="187"/>
      <c r="G9" s="187"/>
      <c r="H9" s="106"/>
      <c r="J9" s="229"/>
      <c r="K9" s="230"/>
    </row>
    <row r="10" spans="2:11" hidden="1" x14ac:dyDescent="0.25">
      <c r="B10" s="4" t="s">
        <v>14</v>
      </c>
      <c r="C10" s="19"/>
      <c r="D10" s="227"/>
      <c r="E10" s="231"/>
      <c r="F10" s="187"/>
      <c r="G10" s="187"/>
      <c r="H10" s="106"/>
      <c r="J10" s="1"/>
    </row>
    <row r="11" spans="2:11" hidden="1" x14ac:dyDescent="0.25">
      <c r="B11" s="27" t="s">
        <v>88</v>
      </c>
      <c r="C11" s="19"/>
      <c r="D11" s="227"/>
      <c r="E11" s="190" t="e">
        <f>SUM(#REF!)</f>
        <v>#REF!</v>
      </c>
      <c r="F11" s="57" t="e">
        <f>SUM(#REF!)</f>
        <v>#REF!</v>
      </c>
      <c r="G11" s="52"/>
      <c r="H11" s="41"/>
      <c r="J11" s="1"/>
    </row>
    <row r="12" spans="2:11" hidden="1" x14ac:dyDescent="0.25">
      <c r="B12" s="27" t="s">
        <v>89</v>
      </c>
      <c r="C12" s="19"/>
      <c r="D12" s="227"/>
      <c r="E12" s="232"/>
      <c r="F12" s="52"/>
      <c r="G12" s="52"/>
      <c r="H12" s="41"/>
      <c r="J12" s="1"/>
    </row>
    <row r="13" spans="2:11" hidden="1" x14ac:dyDescent="0.25">
      <c r="B13" s="28"/>
      <c r="C13" s="43"/>
      <c r="D13" s="77"/>
      <c r="E13" s="48"/>
      <c r="F13" s="23"/>
      <c r="G13" s="23"/>
      <c r="H13" s="233"/>
      <c r="J13" s="1"/>
    </row>
    <row r="14" spans="2:11" hidden="1" x14ac:dyDescent="0.25">
      <c r="B14" s="27" t="s">
        <v>88</v>
      </c>
      <c r="C14" s="19"/>
      <c r="D14" s="227"/>
      <c r="E14" s="190" t="e">
        <f>SUM(#REF!)</f>
        <v>#REF!</v>
      </c>
      <c r="F14" s="190" t="e">
        <f>SUM(#REF!)</f>
        <v>#REF!</v>
      </c>
      <c r="G14" s="52"/>
      <c r="H14" s="41"/>
      <c r="J14" s="1"/>
    </row>
    <row r="15" spans="2:11" x14ac:dyDescent="0.25">
      <c r="B15" s="27" t="s">
        <v>90</v>
      </c>
      <c r="C15" s="19"/>
      <c r="D15" s="227"/>
      <c r="E15" s="232"/>
      <c r="F15" s="232"/>
      <c r="G15" s="52"/>
      <c r="H15" s="41"/>
      <c r="J15" s="1"/>
    </row>
    <row r="16" spans="2:11" x14ac:dyDescent="0.25">
      <c r="B16" s="27" t="s">
        <v>91</v>
      </c>
      <c r="C16" s="19"/>
      <c r="D16" s="227"/>
      <c r="E16" s="232"/>
      <c r="F16" s="232"/>
      <c r="G16" s="52"/>
      <c r="H16" s="41"/>
      <c r="J16" s="1"/>
    </row>
    <row r="17" spans="2:10" x14ac:dyDescent="0.25">
      <c r="B17" s="45" t="s">
        <v>420</v>
      </c>
      <c r="C17" s="234" t="s">
        <v>99</v>
      </c>
      <c r="D17" s="172">
        <v>5000000</v>
      </c>
      <c r="E17" s="180">
        <v>5151.3</v>
      </c>
      <c r="F17" s="180">
        <v>5.37</v>
      </c>
      <c r="G17" s="55">
        <v>3.9910000000000001</v>
      </c>
      <c r="H17" s="41" t="s">
        <v>421</v>
      </c>
      <c r="J17" s="1"/>
    </row>
    <row r="18" spans="2:10" x14ac:dyDescent="0.25">
      <c r="B18" s="45" t="s">
        <v>313</v>
      </c>
      <c r="C18" s="234" t="s">
        <v>99</v>
      </c>
      <c r="D18" s="172">
        <v>2500000</v>
      </c>
      <c r="E18" s="180">
        <v>2598.89</v>
      </c>
      <c r="F18" s="180">
        <v>2.71</v>
      </c>
      <c r="G18" s="55">
        <v>3.6236999999999999</v>
      </c>
      <c r="H18" s="41" t="s">
        <v>314</v>
      </c>
      <c r="J18" s="1"/>
    </row>
    <row r="19" spans="2:10" x14ac:dyDescent="0.25">
      <c r="B19" s="45" t="s">
        <v>431</v>
      </c>
      <c r="C19" s="234" t="s">
        <v>99</v>
      </c>
      <c r="D19" s="172">
        <v>1500000</v>
      </c>
      <c r="E19" s="180">
        <v>1561.68</v>
      </c>
      <c r="F19" s="180">
        <v>1.63</v>
      </c>
      <c r="G19" s="55">
        <v>3.7981999999999996</v>
      </c>
      <c r="H19" s="41" t="s">
        <v>432</v>
      </c>
      <c r="J19" s="1"/>
    </row>
    <row r="20" spans="2:10" x14ac:dyDescent="0.25">
      <c r="B20" s="27" t="s">
        <v>88</v>
      </c>
      <c r="C20" s="19"/>
      <c r="D20" s="227"/>
      <c r="E20" s="190">
        <f>SUM(E17:E19)</f>
        <v>9311.8700000000008</v>
      </c>
      <c r="F20" s="191">
        <f>SUM(F17:F19)</f>
        <v>9.7100000000000009</v>
      </c>
      <c r="G20" s="52"/>
      <c r="H20" s="41"/>
      <c r="J20" s="1"/>
    </row>
    <row r="21" spans="2:10" x14ac:dyDescent="0.25">
      <c r="B21" s="27" t="s">
        <v>92</v>
      </c>
      <c r="C21" s="27"/>
      <c r="D21" s="235"/>
      <c r="E21" s="51"/>
      <c r="F21" s="52"/>
      <c r="G21" s="52"/>
      <c r="H21" s="41"/>
      <c r="J21" s="1"/>
    </row>
    <row r="22" spans="2:10" x14ac:dyDescent="0.25">
      <c r="B22" s="27" t="s">
        <v>109</v>
      </c>
      <c r="C22" s="27"/>
      <c r="D22" s="235"/>
      <c r="E22" s="51"/>
      <c r="F22" s="52"/>
      <c r="G22" s="52"/>
      <c r="H22" s="41"/>
      <c r="J22" s="1"/>
    </row>
    <row r="23" spans="2:10" x14ac:dyDescent="0.25">
      <c r="B23" s="45" t="s">
        <v>433</v>
      </c>
      <c r="C23" s="234" t="s">
        <v>322</v>
      </c>
      <c r="D23" s="236">
        <v>1000</v>
      </c>
      <c r="E23" s="54">
        <v>4924.24</v>
      </c>
      <c r="F23" s="55">
        <v>5.14</v>
      </c>
      <c r="G23" s="55">
        <v>4.1600999999999999</v>
      </c>
      <c r="H23" s="237" t="s">
        <v>434</v>
      </c>
      <c r="J23" s="1"/>
    </row>
    <row r="24" spans="2:10" x14ac:dyDescent="0.25">
      <c r="B24" s="45" t="s">
        <v>435</v>
      </c>
      <c r="C24" s="234" t="s">
        <v>316</v>
      </c>
      <c r="D24" s="236">
        <v>1000</v>
      </c>
      <c r="E24" s="54">
        <v>4811.09</v>
      </c>
      <c r="F24" s="55">
        <v>5.0199999999999996</v>
      </c>
      <c r="G24" s="55">
        <v>4.5499000000000001</v>
      </c>
      <c r="H24" s="237" t="s">
        <v>436</v>
      </c>
      <c r="J24" s="1"/>
    </row>
    <row r="25" spans="2:10" x14ac:dyDescent="0.25">
      <c r="B25" s="45" t="s">
        <v>315</v>
      </c>
      <c r="C25" s="234" t="s">
        <v>316</v>
      </c>
      <c r="D25" s="236">
        <v>2500</v>
      </c>
      <c r="E25" s="54">
        <v>2486.9299999999998</v>
      </c>
      <c r="F25" s="55">
        <v>2.59</v>
      </c>
      <c r="G25" s="55">
        <v>3.6896</v>
      </c>
      <c r="H25" s="237" t="s">
        <v>317</v>
      </c>
      <c r="J25" s="1"/>
    </row>
    <row r="26" spans="2:10" x14ac:dyDescent="0.25">
      <c r="B26" s="45" t="s">
        <v>437</v>
      </c>
      <c r="C26" s="234" t="s">
        <v>322</v>
      </c>
      <c r="D26" s="236">
        <v>500</v>
      </c>
      <c r="E26" s="54">
        <v>2477.31</v>
      </c>
      <c r="F26" s="55">
        <v>2.58</v>
      </c>
      <c r="G26" s="55">
        <v>3.9334999999999996</v>
      </c>
      <c r="H26" s="237" t="s">
        <v>438</v>
      </c>
      <c r="J26" s="1"/>
    </row>
    <row r="27" spans="2:10" x14ac:dyDescent="0.25">
      <c r="B27" s="45" t="s">
        <v>424</v>
      </c>
      <c r="C27" s="234" t="s">
        <v>326</v>
      </c>
      <c r="D27" s="236">
        <v>300</v>
      </c>
      <c r="E27" s="54">
        <v>1486.34</v>
      </c>
      <c r="F27" s="55">
        <v>1.55</v>
      </c>
      <c r="G27" s="55">
        <v>3.8997999999999999</v>
      </c>
      <c r="H27" s="237" t="s">
        <v>425</v>
      </c>
      <c r="J27" s="1"/>
    </row>
    <row r="28" spans="2:10" x14ac:dyDescent="0.25">
      <c r="B28" s="27" t="s">
        <v>88</v>
      </c>
      <c r="C28" s="27"/>
      <c r="D28" s="238"/>
      <c r="E28" s="56">
        <f>SUM(E23:E27)</f>
        <v>16185.91</v>
      </c>
      <c r="F28" s="56">
        <f>SUM(F23:F27)</f>
        <v>16.88</v>
      </c>
      <c r="G28" s="52"/>
      <c r="H28" s="41"/>
      <c r="J28" s="1"/>
    </row>
    <row r="29" spans="2:10" x14ac:dyDescent="0.25">
      <c r="B29" s="4" t="s">
        <v>324</v>
      </c>
      <c r="C29" s="19"/>
      <c r="D29" s="103"/>
      <c r="E29" s="228"/>
      <c r="F29" s="187"/>
      <c r="G29" s="187"/>
      <c r="H29" s="106"/>
      <c r="J29" s="1"/>
    </row>
    <row r="30" spans="2:10" x14ac:dyDescent="0.25">
      <c r="B30" s="4" t="s">
        <v>14</v>
      </c>
      <c r="C30" s="19"/>
      <c r="D30" s="103"/>
      <c r="E30" s="228"/>
      <c r="F30" s="187"/>
      <c r="G30" s="187"/>
      <c r="H30" s="106"/>
      <c r="J30" s="1"/>
    </row>
    <row r="31" spans="2:10" x14ac:dyDescent="0.25">
      <c r="B31" s="28" t="s">
        <v>439</v>
      </c>
      <c r="C31" s="234" t="s">
        <v>322</v>
      </c>
      <c r="D31" s="107">
        <v>1500</v>
      </c>
      <c r="E31" s="239">
        <v>7483.31</v>
      </c>
      <c r="F31" s="240">
        <v>7.81</v>
      </c>
      <c r="G31" s="40">
        <v>3.7004999999999995</v>
      </c>
      <c r="H31" s="108" t="s">
        <v>440</v>
      </c>
      <c r="J31" s="1"/>
    </row>
    <row r="32" spans="2:10" x14ac:dyDescent="0.25">
      <c r="B32" s="28" t="s">
        <v>441</v>
      </c>
      <c r="C32" s="234" t="s">
        <v>322</v>
      </c>
      <c r="D32" s="107">
        <v>1300</v>
      </c>
      <c r="E32" s="239">
        <v>6392.98</v>
      </c>
      <c r="F32" s="240">
        <v>6.67</v>
      </c>
      <c r="G32" s="40">
        <v>4.1848999999999998</v>
      </c>
      <c r="H32" s="108" t="s">
        <v>442</v>
      </c>
      <c r="J32" s="1"/>
    </row>
    <row r="33" spans="2:10" x14ac:dyDescent="0.25">
      <c r="B33" s="28" t="s">
        <v>443</v>
      </c>
      <c r="C33" s="234" t="s">
        <v>322</v>
      </c>
      <c r="D33" s="107">
        <v>1000</v>
      </c>
      <c r="E33" s="239">
        <v>4979.01</v>
      </c>
      <c r="F33" s="240">
        <v>5.19</v>
      </c>
      <c r="G33" s="40">
        <v>4.0503</v>
      </c>
      <c r="H33" s="108" t="s">
        <v>444</v>
      </c>
      <c r="J33" s="1"/>
    </row>
    <row r="34" spans="2:10" x14ac:dyDescent="0.25">
      <c r="B34" s="28" t="s">
        <v>445</v>
      </c>
      <c r="C34" s="234" t="s">
        <v>322</v>
      </c>
      <c r="D34" s="107">
        <v>1000</v>
      </c>
      <c r="E34" s="239">
        <v>4978.16</v>
      </c>
      <c r="F34" s="240">
        <v>5.19</v>
      </c>
      <c r="G34" s="40">
        <v>3.7247999999999997</v>
      </c>
      <c r="H34" s="108" t="s">
        <v>446</v>
      </c>
      <c r="J34" s="1"/>
    </row>
    <row r="35" spans="2:10" x14ac:dyDescent="0.25">
      <c r="B35" s="28" t="s">
        <v>447</v>
      </c>
      <c r="C35" s="234" t="s">
        <v>326</v>
      </c>
      <c r="D35" s="107">
        <v>1000</v>
      </c>
      <c r="E35" s="239">
        <v>4941.7</v>
      </c>
      <c r="F35" s="240">
        <v>5.16</v>
      </c>
      <c r="G35" s="40">
        <v>4.0248999999999997</v>
      </c>
      <c r="H35" s="108" t="s">
        <v>448</v>
      </c>
      <c r="J35" s="1"/>
    </row>
    <row r="36" spans="2:10" x14ac:dyDescent="0.25">
      <c r="B36" s="28" t="s">
        <v>449</v>
      </c>
      <c r="C36" s="234" t="s">
        <v>322</v>
      </c>
      <c r="D36" s="107">
        <v>1000</v>
      </c>
      <c r="E36" s="239">
        <v>4940.07</v>
      </c>
      <c r="F36" s="240">
        <v>5.15</v>
      </c>
      <c r="G36" s="40">
        <v>4.1000000000000005</v>
      </c>
      <c r="H36" s="108" t="s">
        <v>450</v>
      </c>
      <c r="J36" s="1"/>
    </row>
    <row r="37" spans="2:10" x14ac:dyDescent="0.25">
      <c r="B37" s="28" t="s">
        <v>451</v>
      </c>
      <c r="C37" s="234" t="s">
        <v>319</v>
      </c>
      <c r="D37" s="107">
        <v>600</v>
      </c>
      <c r="E37" s="239">
        <v>2990.12</v>
      </c>
      <c r="F37" s="240">
        <v>3.12</v>
      </c>
      <c r="G37" s="40">
        <v>4.4697999999999993</v>
      </c>
      <c r="H37" s="108" t="s">
        <v>452</v>
      </c>
      <c r="J37" s="1"/>
    </row>
    <row r="38" spans="2:10" x14ac:dyDescent="0.25">
      <c r="B38" s="28" t="s">
        <v>453</v>
      </c>
      <c r="C38" s="234" t="s">
        <v>322</v>
      </c>
      <c r="D38" s="107">
        <v>500</v>
      </c>
      <c r="E38" s="239">
        <v>2488.87</v>
      </c>
      <c r="F38" s="240">
        <v>2.6</v>
      </c>
      <c r="G38" s="40">
        <v>3.7950999999999997</v>
      </c>
      <c r="H38" s="108" t="s">
        <v>454</v>
      </c>
      <c r="J38" s="1"/>
    </row>
    <row r="39" spans="2:10" x14ac:dyDescent="0.25">
      <c r="B39" s="28" t="s">
        <v>455</v>
      </c>
      <c r="C39" s="234" t="s">
        <v>322</v>
      </c>
      <c r="D39" s="107">
        <v>500</v>
      </c>
      <c r="E39" s="239">
        <v>2496.5300000000002</v>
      </c>
      <c r="F39" s="240">
        <v>2.6</v>
      </c>
      <c r="G39" s="40">
        <v>3.9095</v>
      </c>
      <c r="H39" s="108" t="s">
        <v>456</v>
      </c>
      <c r="J39" s="1"/>
    </row>
    <row r="40" spans="2:10" x14ac:dyDescent="0.25">
      <c r="B40" s="28" t="s">
        <v>457</v>
      </c>
      <c r="C40" s="234" t="s">
        <v>322</v>
      </c>
      <c r="D40" s="107">
        <v>500</v>
      </c>
      <c r="E40" s="239">
        <v>2485.73</v>
      </c>
      <c r="F40" s="240">
        <v>2.59</v>
      </c>
      <c r="G40" s="40">
        <v>4.0302999999999995</v>
      </c>
      <c r="H40" s="108" t="s">
        <v>458</v>
      </c>
      <c r="J40" s="1"/>
    </row>
    <row r="41" spans="2:10" x14ac:dyDescent="0.25">
      <c r="B41" s="28" t="s">
        <v>459</v>
      </c>
      <c r="C41" s="234" t="s">
        <v>322</v>
      </c>
      <c r="D41" s="107">
        <v>500</v>
      </c>
      <c r="E41" s="239">
        <v>2485.66</v>
      </c>
      <c r="F41" s="240">
        <v>2.59</v>
      </c>
      <c r="G41" s="40">
        <v>4.0501999999999994</v>
      </c>
      <c r="H41" s="108" t="s">
        <v>460</v>
      </c>
      <c r="J41" s="1"/>
    </row>
    <row r="42" spans="2:10" x14ac:dyDescent="0.25">
      <c r="B42" s="28" t="s">
        <v>461</v>
      </c>
      <c r="C42" s="234" t="s">
        <v>322</v>
      </c>
      <c r="D42" s="107">
        <v>500</v>
      </c>
      <c r="E42" s="239">
        <v>2484.83</v>
      </c>
      <c r="F42" s="240">
        <v>2.59</v>
      </c>
      <c r="G42" s="40">
        <v>3.9798</v>
      </c>
      <c r="H42" s="108" t="s">
        <v>462</v>
      </c>
      <c r="J42" s="1"/>
    </row>
    <row r="43" spans="2:10" x14ac:dyDescent="0.25">
      <c r="B43" s="28" t="s">
        <v>463</v>
      </c>
      <c r="C43" s="234" t="s">
        <v>322</v>
      </c>
      <c r="D43" s="107">
        <v>500</v>
      </c>
      <c r="E43" s="239">
        <v>2468.6799999999998</v>
      </c>
      <c r="F43" s="240">
        <v>2.58</v>
      </c>
      <c r="G43" s="40">
        <v>4.4099000000000004</v>
      </c>
      <c r="H43" s="108" t="s">
        <v>464</v>
      </c>
      <c r="J43" s="1"/>
    </row>
    <row r="44" spans="2:10" x14ac:dyDescent="0.25">
      <c r="B44" s="28" t="s">
        <v>465</v>
      </c>
      <c r="C44" s="234" t="s">
        <v>322</v>
      </c>
      <c r="D44" s="107">
        <v>500</v>
      </c>
      <c r="E44" s="239">
        <v>2456.27</v>
      </c>
      <c r="F44" s="240">
        <v>2.56</v>
      </c>
      <c r="G44" s="40">
        <v>4.6749999999999998</v>
      </c>
      <c r="H44" s="108" t="s">
        <v>466</v>
      </c>
      <c r="J44" s="1"/>
    </row>
    <row r="45" spans="2:10" x14ac:dyDescent="0.25">
      <c r="B45" s="28" t="s">
        <v>467</v>
      </c>
      <c r="C45" s="234" t="s">
        <v>316</v>
      </c>
      <c r="D45" s="107">
        <v>500</v>
      </c>
      <c r="E45" s="239">
        <v>2458.54</v>
      </c>
      <c r="F45" s="240">
        <v>2.56</v>
      </c>
      <c r="G45" s="40">
        <v>4.3049999999999997</v>
      </c>
      <c r="H45" s="108" t="s">
        <v>468</v>
      </c>
      <c r="J45" s="1"/>
    </row>
    <row r="46" spans="2:10" x14ac:dyDescent="0.25">
      <c r="B46" s="27" t="s">
        <v>88</v>
      </c>
      <c r="C46" s="19"/>
      <c r="D46" s="103"/>
      <c r="E46" s="190">
        <f>SUM(E31:E45)</f>
        <v>56530.460000000014</v>
      </c>
      <c r="F46" s="57">
        <f>SUM(F31:F45)</f>
        <v>58.960000000000008</v>
      </c>
      <c r="G46" s="52"/>
      <c r="H46" s="41"/>
      <c r="J46" s="1"/>
    </row>
    <row r="47" spans="2:10" x14ac:dyDescent="0.25">
      <c r="B47" s="27" t="s">
        <v>94</v>
      </c>
      <c r="C47" s="19"/>
      <c r="D47" s="103"/>
      <c r="E47" s="232"/>
      <c r="F47" s="52"/>
      <c r="G47" s="52"/>
      <c r="H47" s="41"/>
      <c r="J47" s="1"/>
    </row>
    <row r="48" spans="2:10" x14ac:dyDescent="0.25">
      <c r="B48" s="45" t="s">
        <v>364</v>
      </c>
      <c r="C48" s="43" t="s">
        <v>99</v>
      </c>
      <c r="D48" s="39">
        <v>5500000</v>
      </c>
      <c r="E48" s="180">
        <v>5479.63</v>
      </c>
      <c r="F48" s="55">
        <v>5.72</v>
      </c>
      <c r="G48" s="55">
        <v>3.57</v>
      </c>
      <c r="H48" s="41" t="s">
        <v>365</v>
      </c>
      <c r="J48" s="1"/>
    </row>
    <row r="49" spans="2:10" x14ac:dyDescent="0.25">
      <c r="B49" s="45" t="s">
        <v>469</v>
      </c>
      <c r="C49" s="43" t="s">
        <v>99</v>
      </c>
      <c r="D49" s="39">
        <v>4000000</v>
      </c>
      <c r="E49" s="180">
        <v>3979.87</v>
      </c>
      <c r="F49" s="55">
        <v>4.1500000000000004</v>
      </c>
      <c r="G49" s="55">
        <v>3.6198999999999995</v>
      </c>
      <c r="H49" s="41" t="s">
        <v>470</v>
      </c>
      <c r="J49" s="1"/>
    </row>
    <row r="50" spans="2:10" x14ac:dyDescent="0.25">
      <c r="B50" s="45" t="s">
        <v>471</v>
      </c>
      <c r="C50" s="43" t="s">
        <v>99</v>
      </c>
      <c r="D50" s="39">
        <v>2500000</v>
      </c>
      <c r="E50" s="180">
        <v>2485.62</v>
      </c>
      <c r="F50" s="55">
        <v>2.59</v>
      </c>
      <c r="G50" s="55">
        <v>3.6400999999999994</v>
      </c>
      <c r="H50" s="41" t="s">
        <v>472</v>
      </c>
      <c r="J50" s="1"/>
    </row>
    <row r="51" spans="2:10" x14ac:dyDescent="0.25">
      <c r="B51" s="27" t="s">
        <v>88</v>
      </c>
      <c r="C51" s="19"/>
      <c r="D51" s="103"/>
      <c r="E51" s="190">
        <f>SUM(E48:E50)</f>
        <v>11945.119999999999</v>
      </c>
      <c r="F51" s="190">
        <f>SUM(F48:F50)</f>
        <v>12.46</v>
      </c>
      <c r="G51" s="52"/>
      <c r="H51" s="41"/>
      <c r="J51" s="1"/>
    </row>
    <row r="52" spans="2:10" x14ac:dyDescent="0.25">
      <c r="B52" s="27" t="s">
        <v>112</v>
      </c>
      <c r="C52" s="27"/>
      <c r="D52" s="238"/>
      <c r="E52" s="51"/>
      <c r="F52" s="52"/>
      <c r="G52" s="52"/>
      <c r="H52" s="41"/>
      <c r="J52" s="1"/>
    </row>
    <row r="53" spans="2:10" x14ac:dyDescent="0.25">
      <c r="B53" s="27" t="s">
        <v>113</v>
      </c>
      <c r="C53" s="45"/>
      <c r="D53" s="76"/>
      <c r="E53" s="54">
        <v>5876.21</v>
      </c>
      <c r="F53" s="241">
        <v>6.13</v>
      </c>
      <c r="G53" s="40"/>
      <c r="H53" s="23"/>
      <c r="J53" s="1"/>
    </row>
    <row r="54" spans="2:10" x14ac:dyDescent="0.25">
      <c r="B54" s="27" t="s">
        <v>114</v>
      </c>
      <c r="C54" s="45"/>
      <c r="D54" s="76"/>
      <c r="E54" s="54">
        <v>-3987.68</v>
      </c>
      <c r="F54" s="241">
        <v>-4.1399999999999997</v>
      </c>
      <c r="G54" s="40"/>
      <c r="H54" s="23"/>
      <c r="I54" s="160"/>
      <c r="J54" s="1"/>
    </row>
    <row r="55" spans="2:10" x14ac:dyDescent="0.25">
      <c r="B55" s="66" t="s">
        <v>115</v>
      </c>
      <c r="C55" s="66"/>
      <c r="D55" s="83"/>
      <c r="E55" s="242">
        <f>SUM(E54+E53+E28+E46)+E20+E51</f>
        <v>95861.89</v>
      </c>
      <c r="F55" s="242">
        <f>SUM(F54+F53+F28+F46)+F20+F51</f>
        <v>100.00000000000003</v>
      </c>
      <c r="G55" s="243"/>
      <c r="H55" s="84"/>
      <c r="I55" s="160"/>
      <c r="J55" s="1"/>
    </row>
    <row r="56" spans="2:10" x14ac:dyDescent="0.25">
      <c r="B56" s="45" t="s">
        <v>222</v>
      </c>
      <c r="C56" s="49"/>
      <c r="D56" s="85"/>
      <c r="E56" s="86"/>
      <c r="F56" s="86"/>
      <c r="G56" s="86"/>
      <c r="H56" s="87"/>
      <c r="I56" s="160"/>
      <c r="J56" s="1"/>
    </row>
    <row r="57" spans="2:10" x14ac:dyDescent="0.25">
      <c r="B57" s="331" t="s">
        <v>117</v>
      </c>
      <c r="C57" s="332"/>
      <c r="D57" s="332"/>
      <c r="E57" s="332"/>
      <c r="F57" s="332"/>
      <c r="G57" s="332"/>
      <c r="H57" s="333"/>
      <c r="J57" s="1"/>
    </row>
    <row r="58" spans="2:10" x14ac:dyDescent="0.25">
      <c r="B58" s="88" t="s">
        <v>118</v>
      </c>
      <c r="C58" s="89"/>
      <c r="D58" s="89"/>
      <c r="E58" s="89"/>
      <c r="F58" s="89"/>
      <c r="G58" s="89"/>
      <c r="H58" s="90"/>
      <c r="J58" s="1"/>
    </row>
    <row r="59" spans="2:10" x14ac:dyDescent="0.25">
      <c r="B59" s="71" t="s">
        <v>119</v>
      </c>
      <c r="C59" s="89"/>
      <c r="D59" s="89"/>
      <c r="E59" s="89"/>
      <c r="F59" s="89"/>
      <c r="G59" s="89"/>
      <c r="H59" s="90"/>
      <c r="J59" s="1"/>
    </row>
    <row r="60" spans="2:10" x14ac:dyDescent="0.25">
      <c r="E60" s="244"/>
      <c r="J60" s="1"/>
    </row>
    <row r="61" spans="2:10" x14ac:dyDescent="0.25">
      <c r="J61" s="1"/>
    </row>
    <row r="62" spans="2:10" x14ac:dyDescent="0.25">
      <c r="J62" s="1"/>
    </row>
    <row r="63" spans="2:10" x14ac:dyDescent="0.25">
      <c r="J63" s="1"/>
    </row>
    <row r="64" spans="2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8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  <row r="89" spans="10:10" x14ac:dyDescent="0.25">
      <c r="J89" s="1"/>
    </row>
    <row r="90" spans="10:10" x14ac:dyDescent="0.25">
      <c r="J90" s="1"/>
    </row>
    <row r="91" spans="10:10" x14ac:dyDescent="0.25">
      <c r="J91" s="1"/>
    </row>
    <row r="92" spans="10:10" x14ac:dyDescent="0.25">
      <c r="J92" s="1"/>
    </row>
    <row r="93" spans="10:10" x14ac:dyDescent="0.25">
      <c r="J93" s="1"/>
    </row>
    <row r="94" spans="10:10" x14ac:dyDescent="0.25">
      <c r="J94" s="1"/>
    </row>
    <row r="95" spans="10:10" x14ac:dyDescent="0.25">
      <c r="J95" s="1"/>
    </row>
    <row r="96" spans="10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</sheetData>
  <autoFilter ref="B14:H59" xr:uid="{D4F6C348-B72B-43E8-9F1C-E41AFB849DA3}"/>
  <mergeCells count="3">
    <mergeCell ref="B1:H1"/>
    <mergeCell ref="B2:H2"/>
    <mergeCell ref="B57:H57"/>
  </mergeCell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F8FC6-CC24-4A74-8408-150F954AF282}">
  <dimension ref="A1:L15"/>
  <sheetViews>
    <sheetView workbookViewId="0">
      <selection activeCell="A9" sqref="A9"/>
    </sheetView>
  </sheetViews>
  <sheetFormatPr defaultRowHeight="12.75" x14ac:dyDescent="0.2"/>
  <cols>
    <col min="1" max="1" width="39" style="270" customWidth="1"/>
    <col min="2" max="4" width="13.5703125" style="270" customWidth="1"/>
    <col min="5" max="5" width="17.140625" style="270" customWidth="1"/>
    <col min="6" max="8" width="13.5703125" style="270" customWidth="1"/>
    <col min="9" max="9" width="0.28515625" style="270" customWidth="1"/>
    <col min="10" max="10" width="13" style="270" customWidth="1"/>
    <col min="11" max="12" width="14.7109375" style="270" customWidth="1"/>
    <col min="13" max="256" width="9.140625" style="270"/>
    <col min="257" max="257" width="39" style="270" customWidth="1"/>
    <col min="258" max="260" width="13.5703125" style="270" customWidth="1"/>
    <col min="261" max="261" width="17.140625" style="270" customWidth="1"/>
    <col min="262" max="264" width="13.5703125" style="270" customWidth="1"/>
    <col min="265" max="265" width="0.28515625" style="270" customWidth="1"/>
    <col min="266" max="266" width="13" style="270" customWidth="1"/>
    <col min="267" max="268" width="14.7109375" style="270" customWidth="1"/>
    <col min="269" max="512" width="9.140625" style="270"/>
    <col min="513" max="513" width="39" style="270" customWidth="1"/>
    <col min="514" max="516" width="13.5703125" style="270" customWidth="1"/>
    <col min="517" max="517" width="17.140625" style="270" customWidth="1"/>
    <col min="518" max="520" width="13.5703125" style="270" customWidth="1"/>
    <col min="521" max="521" width="0.28515625" style="270" customWidth="1"/>
    <col min="522" max="522" width="13" style="270" customWidth="1"/>
    <col min="523" max="524" width="14.7109375" style="270" customWidth="1"/>
    <col min="525" max="768" width="9.140625" style="270"/>
    <col min="769" max="769" width="39" style="270" customWidth="1"/>
    <col min="770" max="772" width="13.5703125" style="270" customWidth="1"/>
    <col min="773" max="773" width="17.140625" style="270" customWidth="1"/>
    <col min="774" max="776" width="13.5703125" style="270" customWidth="1"/>
    <col min="777" max="777" width="0.28515625" style="270" customWidth="1"/>
    <col min="778" max="778" width="13" style="270" customWidth="1"/>
    <col min="779" max="780" width="14.7109375" style="270" customWidth="1"/>
    <col min="781" max="1024" width="9.140625" style="270"/>
    <col min="1025" max="1025" width="39" style="270" customWidth="1"/>
    <col min="1026" max="1028" width="13.5703125" style="270" customWidth="1"/>
    <col min="1029" max="1029" width="17.140625" style="270" customWidth="1"/>
    <col min="1030" max="1032" width="13.5703125" style="270" customWidth="1"/>
    <col min="1033" max="1033" width="0.28515625" style="270" customWidth="1"/>
    <col min="1034" max="1034" width="13" style="270" customWidth="1"/>
    <col min="1035" max="1036" width="14.7109375" style="270" customWidth="1"/>
    <col min="1037" max="1280" width="9.140625" style="270"/>
    <col min="1281" max="1281" width="39" style="270" customWidth="1"/>
    <col min="1282" max="1284" width="13.5703125" style="270" customWidth="1"/>
    <col min="1285" max="1285" width="17.140625" style="270" customWidth="1"/>
    <col min="1286" max="1288" width="13.5703125" style="270" customWidth="1"/>
    <col min="1289" max="1289" width="0.28515625" style="270" customWidth="1"/>
    <col min="1290" max="1290" width="13" style="270" customWidth="1"/>
    <col min="1291" max="1292" width="14.7109375" style="270" customWidth="1"/>
    <col min="1293" max="1536" width="9.140625" style="270"/>
    <col min="1537" max="1537" width="39" style="270" customWidth="1"/>
    <col min="1538" max="1540" width="13.5703125" style="270" customWidth="1"/>
    <col min="1541" max="1541" width="17.140625" style="270" customWidth="1"/>
    <col min="1542" max="1544" width="13.5703125" style="270" customWidth="1"/>
    <col min="1545" max="1545" width="0.28515625" style="270" customWidth="1"/>
    <col min="1546" max="1546" width="13" style="270" customWidth="1"/>
    <col min="1547" max="1548" width="14.7109375" style="270" customWidth="1"/>
    <col min="1549" max="1792" width="9.140625" style="270"/>
    <col min="1793" max="1793" width="39" style="270" customWidth="1"/>
    <col min="1794" max="1796" width="13.5703125" style="270" customWidth="1"/>
    <col min="1797" max="1797" width="17.140625" style="270" customWidth="1"/>
    <col min="1798" max="1800" width="13.5703125" style="270" customWidth="1"/>
    <col min="1801" max="1801" width="0.28515625" style="270" customWidth="1"/>
    <col min="1802" max="1802" width="13" style="270" customWidth="1"/>
    <col min="1803" max="1804" width="14.7109375" style="270" customWidth="1"/>
    <col min="1805" max="2048" width="9.140625" style="270"/>
    <col min="2049" max="2049" width="39" style="270" customWidth="1"/>
    <col min="2050" max="2052" width="13.5703125" style="270" customWidth="1"/>
    <col min="2053" max="2053" width="17.140625" style="270" customWidth="1"/>
    <col min="2054" max="2056" width="13.5703125" style="270" customWidth="1"/>
    <col min="2057" max="2057" width="0.28515625" style="270" customWidth="1"/>
    <col min="2058" max="2058" width="13" style="270" customWidth="1"/>
    <col min="2059" max="2060" width="14.7109375" style="270" customWidth="1"/>
    <col min="2061" max="2304" width="9.140625" style="270"/>
    <col min="2305" max="2305" width="39" style="270" customWidth="1"/>
    <col min="2306" max="2308" width="13.5703125" style="270" customWidth="1"/>
    <col min="2309" max="2309" width="17.140625" style="270" customWidth="1"/>
    <col min="2310" max="2312" width="13.5703125" style="270" customWidth="1"/>
    <col min="2313" max="2313" width="0.28515625" style="270" customWidth="1"/>
    <col min="2314" max="2314" width="13" style="270" customWidth="1"/>
    <col min="2315" max="2316" width="14.7109375" style="270" customWidth="1"/>
    <col min="2317" max="2560" width="9.140625" style="270"/>
    <col min="2561" max="2561" width="39" style="270" customWidth="1"/>
    <col min="2562" max="2564" width="13.5703125" style="270" customWidth="1"/>
    <col min="2565" max="2565" width="17.140625" style="270" customWidth="1"/>
    <col min="2566" max="2568" width="13.5703125" style="270" customWidth="1"/>
    <col min="2569" max="2569" width="0.28515625" style="270" customWidth="1"/>
    <col min="2570" max="2570" width="13" style="270" customWidth="1"/>
    <col min="2571" max="2572" width="14.7109375" style="270" customWidth="1"/>
    <col min="2573" max="2816" width="9.140625" style="270"/>
    <col min="2817" max="2817" width="39" style="270" customWidth="1"/>
    <col min="2818" max="2820" width="13.5703125" style="270" customWidth="1"/>
    <col min="2821" max="2821" width="17.140625" style="270" customWidth="1"/>
    <col min="2822" max="2824" width="13.5703125" style="270" customWidth="1"/>
    <col min="2825" max="2825" width="0.28515625" style="270" customWidth="1"/>
    <col min="2826" max="2826" width="13" style="270" customWidth="1"/>
    <col min="2827" max="2828" width="14.7109375" style="270" customWidth="1"/>
    <col min="2829" max="3072" width="9.140625" style="270"/>
    <col min="3073" max="3073" width="39" style="270" customWidth="1"/>
    <col min="3074" max="3076" width="13.5703125" style="270" customWidth="1"/>
    <col min="3077" max="3077" width="17.140625" style="270" customWidth="1"/>
    <col min="3078" max="3080" width="13.5703125" style="270" customWidth="1"/>
    <col min="3081" max="3081" width="0.28515625" style="270" customWidth="1"/>
    <col min="3082" max="3082" width="13" style="270" customWidth="1"/>
    <col min="3083" max="3084" width="14.7109375" style="270" customWidth="1"/>
    <col min="3085" max="3328" width="9.140625" style="270"/>
    <col min="3329" max="3329" width="39" style="270" customWidth="1"/>
    <col min="3330" max="3332" width="13.5703125" style="270" customWidth="1"/>
    <col min="3333" max="3333" width="17.140625" style="270" customWidth="1"/>
    <col min="3334" max="3336" width="13.5703125" style="270" customWidth="1"/>
    <col min="3337" max="3337" width="0.28515625" style="270" customWidth="1"/>
    <col min="3338" max="3338" width="13" style="270" customWidth="1"/>
    <col min="3339" max="3340" width="14.7109375" style="270" customWidth="1"/>
    <col min="3341" max="3584" width="9.140625" style="270"/>
    <col min="3585" max="3585" width="39" style="270" customWidth="1"/>
    <col min="3586" max="3588" width="13.5703125" style="270" customWidth="1"/>
    <col min="3589" max="3589" width="17.140625" style="270" customWidth="1"/>
    <col min="3590" max="3592" width="13.5703125" style="270" customWidth="1"/>
    <col min="3593" max="3593" width="0.28515625" style="270" customWidth="1"/>
    <col min="3594" max="3594" width="13" style="270" customWidth="1"/>
    <col min="3595" max="3596" width="14.7109375" style="270" customWidth="1"/>
    <col min="3597" max="3840" width="9.140625" style="270"/>
    <col min="3841" max="3841" width="39" style="270" customWidth="1"/>
    <col min="3842" max="3844" width="13.5703125" style="270" customWidth="1"/>
    <col min="3845" max="3845" width="17.140625" style="270" customWidth="1"/>
    <col min="3846" max="3848" width="13.5703125" style="270" customWidth="1"/>
    <col min="3849" max="3849" width="0.28515625" style="270" customWidth="1"/>
    <col min="3850" max="3850" width="13" style="270" customWidth="1"/>
    <col min="3851" max="3852" width="14.7109375" style="270" customWidth="1"/>
    <col min="3853" max="4096" width="9.140625" style="270"/>
    <col min="4097" max="4097" width="39" style="270" customWidth="1"/>
    <col min="4098" max="4100" width="13.5703125" style="270" customWidth="1"/>
    <col min="4101" max="4101" width="17.140625" style="270" customWidth="1"/>
    <col min="4102" max="4104" width="13.5703125" style="270" customWidth="1"/>
    <col min="4105" max="4105" width="0.28515625" style="270" customWidth="1"/>
    <col min="4106" max="4106" width="13" style="270" customWidth="1"/>
    <col min="4107" max="4108" width="14.7109375" style="270" customWidth="1"/>
    <col min="4109" max="4352" width="9.140625" style="270"/>
    <col min="4353" max="4353" width="39" style="270" customWidth="1"/>
    <col min="4354" max="4356" width="13.5703125" style="270" customWidth="1"/>
    <col min="4357" max="4357" width="17.140625" style="270" customWidth="1"/>
    <col min="4358" max="4360" width="13.5703125" style="270" customWidth="1"/>
    <col min="4361" max="4361" width="0.28515625" style="270" customWidth="1"/>
    <col min="4362" max="4362" width="13" style="270" customWidth="1"/>
    <col min="4363" max="4364" width="14.7109375" style="270" customWidth="1"/>
    <col min="4365" max="4608" width="9.140625" style="270"/>
    <col min="4609" max="4609" width="39" style="270" customWidth="1"/>
    <col min="4610" max="4612" width="13.5703125" style="270" customWidth="1"/>
    <col min="4613" max="4613" width="17.140625" style="270" customWidth="1"/>
    <col min="4614" max="4616" width="13.5703125" style="270" customWidth="1"/>
    <col min="4617" max="4617" width="0.28515625" style="270" customWidth="1"/>
    <col min="4618" max="4618" width="13" style="270" customWidth="1"/>
    <col min="4619" max="4620" width="14.7109375" style="270" customWidth="1"/>
    <col min="4621" max="4864" width="9.140625" style="270"/>
    <col min="4865" max="4865" width="39" style="270" customWidth="1"/>
    <col min="4866" max="4868" width="13.5703125" style="270" customWidth="1"/>
    <col min="4869" max="4869" width="17.140625" style="270" customWidth="1"/>
    <col min="4870" max="4872" width="13.5703125" style="270" customWidth="1"/>
    <col min="4873" max="4873" width="0.28515625" style="270" customWidth="1"/>
    <col min="4874" max="4874" width="13" style="270" customWidth="1"/>
    <col min="4875" max="4876" width="14.7109375" style="270" customWidth="1"/>
    <col min="4877" max="5120" width="9.140625" style="270"/>
    <col min="5121" max="5121" width="39" style="270" customWidth="1"/>
    <col min="5122" max="5124" width="13.5703125" style="270" customWidth="1"/>
    <col min="5125" max="5125" width="17.140625" style="270" customWidth="1"/>
    <col min="5126" max="5128" width="13.5703125" style="270" customWidth="1"/>
    <col min="5129" max="5129" width="0.28515625" style="270" customWidth="1"/>
    <col min="5130" max="5130" width="13" style="270" customWidth="1"/>
    <col min="5131" max="5132" width="14.7109375" style="270" customWidth="1"/>
    <col min="5133" max="5376" width="9.140625" style="270"/>
    <col min="5377" max="5377" width="39" style="270" customWidth="1"/>
    <col min="5378" max="5380" width="13.5703125" style="270" customWidth="1"/>
    <col min="5381" max="5381" width="17.140625" style="270" customWidth="1"/>
    <col min="5382" max="5384" width="13.5703125" style="270" customWidth="1"/>
    <col min="5385" max="5385" width="0.28515625" style="270" customWidth="1"/>
    <col min="5386" max="5386" width="13" style="270" customWidth="1"/>
    <col min="5387" max="5388" width="14.7109375" style="270" customWidth="1"/>
    <col min="5389" max="5632" width="9.140625" style="270"/>
    <col min="5633" max="5633" width="39" style="270" customWidth="1"/>
    <col min="5634" max="5636" width="13.5703125" style="270" customWidth="1"/>
    <col min="5637" max="5637" width="17.140625" style="270" customWidth="1"/>
    <col min="5638" max="5640" width="13.5703125" style="270" customWidth="1"/>
    <col min="5641" max="5641" width="0.28515625" style="270" customWidth="1"/>
    <col min="5642" max="5642" width="13" style="270" customWidth="1"/>
    <col min="5643" max="5644" width="14.7109375" style="270" customWidth="1"/>
    <col min="5645" max="5888" width="9.140625" style="270"/>
    <col min="5889" max="5889" width="39" style="270" customWidth="1"/>
    <col min="5890" max="5892" width="13.5703125" style="270" customWidth="1"/>
    <col min="5893" max="5893" width="17.140625" style="270" customWidth="1"/>
    <col min="5894" max="5896" width="13.5703125" style="270" customWidth="1"/>
    <col min="5897" max="5897" width="0.28515625" style="270" customWidth="1"/>
    <col min="5898" max="5898" width="13" style="270" customWidth="1"/>
    <col min="5899" max="5900" width="14.7109375" style="270" customWidth="1"/>
    <col min="5901" max="6144" width="9.140625" style="270"/>
    <col min="6145" max="6145" width="39" style="270" customWidth="1"/>
    <col min="6146" max="6148" width="13.5703125" style="270" customWidth="1"/>
    <col min="6149" max="6149" width="17.140625" style="270" customWidth="1"/>
    <col min="6150" max="6152" width="13.5703125" style="270" customWidth="1"/>
    <col min="6153" max="6153" width="0.28515625" style="270" customWidth="1"/>
    <col min="6154" max="6154" width="13" style="270" customWidth="1"/>
    <col min="6155" max="6156" width="14.7109375" style="270" customWidth="1"/>
    <col min="6157" max="6400" width="9.140625" style="270"/>
    <col min="6401" max="6401" width="39" style="270" customWidth="1"/>
    <col min="6402" max="6404" width="13.5703125" style="270" customWidth="1"/>
    <col min="6405" max="6405" width="17.140625" style="270" customWidth="1"/>
    <col min="6406" max="6408" width="13.5703125" style="270" customWidth="1"/>
    <col min="6409" max="6409" width="0.28515625" style="270" customWidth="1"/>
    <col min="6410" max="6410" width="13" style="270" customWidth="1"/>
    <col min="6411" max="6412" width="14.7109375" style="270" customWidth="1"/>
    <col min="6413" max="6656" width="9.140625" style="270"/>
    <col min="6657" max="6657" width="39" style="270" customWidth="1"/>
    <col min="6658" max="6660" width="13.5703125" style="270" customWidth="1"/>
    <col min="6661" max="6661" width="17.140625" style="270" customWidth="1"/>
    <col min="6662" max="6664" width="13.5703125" style="270" customWidth="1"/>
    <col min="6665" max="6665" width="0.28515625" style="270" customWidth="1"/>
    <col min="6666" max="6666" width="13" style="270" customWidth="1"/>
    <col min="6667" max="6668" width="14.7109375" style="270" customWidth="1"/>
    <col min="6669" max="6912" width="9.140625" style="270"/>
    <col min="6913" max="6913" width="39" style="270" customWidth="1"/>
    <col min="6914" max="6916" width="13.5703125" style="270" customWidth="1"/>
    <col min="6917" max="6917" width="17.140625" style="270" customWidth="1"/>
    <col min="6918" max="6920" width="13.5703125" style="270" customWidth="1"/>
    <col min="6921" max="6921" width="0.28515625" style="270" customWidth="1"/>
    <col min="6922" max="6922" width="13" style="270" customWidth="1"/>
    <col min="6923" max="6924" width="14.7109375" style="270" customWidth="1"/>
    <col min="6925" max="7168" width="9.140625" style="270"/>
    <col min="7169" max="7169" width="39" style="270" customWidth="1"/>
    <col min="7170" max="7172" width="13.5703125" style="270" customWidth="1"/>
    <col min="7173" max="7173" width="17.140625" style="270" customWidth="1"/>
    <col min="7174" max="7176" width="13.5703125" style="270" customWidth="1"/>
    <col min="7177" max="7177" width="0.28515625" style="270" customWidth="1"/>
    <col min="7178" max="7178" width="13" style="270" customWidth="1"/>
    <col min="7179" max="7180" width="14.7109375" style="270" customWidth="1"/>
    <col min="7181" max="7424" width="9.140625" style="270"/>
    <col min="7425" max="7425" width="39" style="270" customWidth="1"/>
    <col min="7426" max="7428" width="13.5703125" style="270" customWidth="1"/>
    <col min="7429" max="7429" width="17.140625" style="270" customWidth="1"/>
    <col min="7430" max="7432" width="13.5703125" style="270" customWidth="1"/>
    <col min="7433" max="7433" width="0.28515625" style="270" customWidth="1"/>
    <col min="7434" max="7434" width="13" style="270" customWidth="1"/>
    <col min="7435" max="7436" width="14.7109375" style="270" customWidth="1"/>
    <col min="7437" max="7680" width="9.140625" style="270"/>
    <col min="7681" max="7681" width="39" style="270" customWidth="1"/>
    <col min="7682" max="7684" width="13.5703125" style="270" customWidth="1"/>
    <col min="7685" max="7685" width="17.140625" style="270" customWidth="1"/>
    <col min="7686" max="7688" width="13.5703125" style="270" customWidth="1"/>
    <col min="7689" max="7689" width="0.28515625" style="270" customWidth="1"/>
    <col min="7690" max="7690" width="13" style="270" customWidth="1"/>
    <col min="7691" max="7692" width="14.7109375" style="270" customWidth="1"/>
    <col min="7693" max="7936" width="9.140625" style="270"/>
    <col min="7937" max="7937" width="39" style="270" customWidth="1"/>
    <col min="7938" max="7940" width="13.5703125" style="270" customWidth="1"/>
    <col min="7941" max="7941" width="17.140625" style="270" customWidth="1"/>
    <col min="7942" max="7944" width="13.5703125" style="270" customWidth="1"/>
    <col min="7945" max="7945" width="0.28515625" style="270" customWidth="1"/>
    <col min="7946" max="7946" width="13" style="270" customWidth="1"/>
    <col min="7947" max="7948" width="14.7109375" style="270" customWidth="1"/>
    <col min="7949" max="8192" width="9.140625" style="270"/>
    <col min="8193" max="8193" width="39" style="270" customWidth="1"/>
    <col min="8194" max="8196" width="13.5703125" style="270" customWidth="1"/>
    <col min="8197" max="8197" width="17.140625" style="270" customWidth="1"/>
    <col min="8198" max="8200" width="13.5703125" style="270" customWidth="1"/>
    <col min="8201" max="8201" width="0.28515625" style="270" customWidth="1"/>
    <col min="8202" max="8202" width="13" style="270" customWidth="1"/>
    <col min="8203" max="8204" width="14.7109375" style="270" customWidth="1"/>
    <col min="8205" max="8448" width="9.140625" style="270"/>
    <col min="8449" max="8449" width="39" style="270" customWidth="1"/>
    <col min="8450" max="8452" width="13.5703125" style="270" customWidth="1"/>
    <col min="8453" max="8453" width="17.140625" style="270" customWidth="1"/>
    <col min="8454" max="8456" width="13.5703125" style="270" customWidth="1"/>
    <col min="8457" max="8457" width="0.28515625" style="270" customWidth="1"/>
    <col min="8458" max="8458" width="13" style="270" customWidth="1"/>
    <col min="8459" max="8460" width="14.7109375" style="270" customWidth="1"/>
    <col min="8461" max="8704" width="9.140625" style="270"/>
    <col min="8705" max="8705" width="39" style="270" customWidth="1"/>
    <col min="8706" max="8708" width="13.5703125" style="270" customWidth="1"/>
    <col min="8709" max="8709" width="17.140625" style="270" customWidth="1"/>
    <col min="8710" max="8712" width="13.5703125" style="270" customWidth="1"/>
    <col min="8713" max="8713" width="0.28515625" style="270" customWidth="1"/>
    <col min="8714" max="8714" width="13" style="270" customWidth="1"/>
    <col min="8715" max="8716" width="14.7109375" style="270" customWidth="1"/>
    <col min="8717" max="8960" width="9.140625" style="270"/>
    <col min="8961" max="8961" width="39" style="270" customWidth="1"/>
    <col min="8962" max="8964" width="13.5703125" style="270" customWidth="1"/>
    <col min="8965" max="8965" width="17.140625" style="270" customWidth="1"/>
    <col min="8966" max="8968" width="13.5703125" style="270" customWidth="1"/>
    <col min="8969" max="8969" width="0.28515625" style="270" customWidth="1"/>
    <col min="8970" max="8970" width="13" style="270" customWidth="1"/>
    <col min="8971" max="8972" width="14.7109375" style="270" customWidth="1"/>
    <col min="8973" max="9216" width="9.140625" style="270"/>
    <col min="9217" max="9217" width="39" style="270" customWidth="1"/>
    <col min="9218" max="9220" width="13.5703125" style="270" customWidth="1"/>
    <col min="9221" max="9221" width="17.140625" style="270" customWidth="1"/>
    <col min="9222" max="9224" width="13.5703125" style="270" customWidth="1"/>
    <col min="9225" max="9225" width="0.28515625" style="270" customWidth="1"/>
    <col min="9226" max="9226" width="13" style="270" customWidth="1"/>
    <col min="9227" max="9228" width="14.7109375" style="270" customWidth="1"/>
    <col min="9229" max="9472" width="9.140625" style="270"/>
    <col min="9473" max="9473" width="39" style="270" customWidth="1"/>
    <col min="9474" max="9476" width="13.5703125" style="270" customWidth="1"/>
    <col min="9477" max="9477" width="17.140625" style="270" customWidth="1"/>
    <col min="9478" max="9480" width="13.5703125" style="270" customWidth="1"/>
    <col min="9481" max="9481" width="0.28515625" style="270" customWidth="1"/>
    <col min="9482" max="9482" width="13" style="270" customWidth="1"/>
    <col min="9483" max="9484" width="14.7109375" style="270" customWidth="1"/>
    <col min="9485" max="9728" width="9.140625" style="270"/>
    <col min="9729" max="9729" width="39" style="270" customWidth="1"/>
    <col min="9730" max="9732" width="13.5703125" style="270" customWidth="1"/>
    <col min="9733" max="9733" width="17.140625" style="270" customWidth="1"/>
    <col min="9734" max="9736" width="13.5703125" style="270" customWidth="1"/>
    <col min="9737" max="9737" width="0.28515625" style="270" customWidth="1"/>
    <col min="9738" max="9738" width="13" style="270" customWidth="1"/>
    <col min="9739" max="9740" width="14.7109375" style="270" customWidth="1"/>
    <col min="9741" max="9984" width="9.140625" style="270"/>
    <col min="9985" max="9985" width="39" style="270" customWidth="1"/>
    <col min="9986" max="9988" width="13.5703125" style="270" customWidth="1"/>
    <col min="9989" max="9989" width="17.140625" style="270" customWidth="1"/>
    <col min="9990" max="9992" width="13.5703125" style="270" customWidth="1"/>
    <col min="9993" max="9993" width="0.28515625" style="270" customWidth="1"/>
    <col min="9994" max="9994" width="13" style="270" customWidth="1"/>
    <col min="9995" max="9996" width="14.7109375" style="270" customWidth="1"/>
    <col min="9997" max="10240" width="9.140625" style="270"/>
    <col min="10241" max="10241" width="39" style="270" customWidth="1"/>
    <col min="10242" max="10244" width="13.5703125" style="270" customWidth="1"/>
    <col min="10245" max="10245" width="17.140625" style="270" customWidth="1"/>
    <col min="10246" max="10248" width="13.5703125" style="270" customWidth="1"/>
    <col min="10249" max="10249" width="0.28515625" style="270" customWidth="1"/>
    <col min="10250" max="10250" width="13" style="270" customWidth="1"/>
    <col min="10251" max="10252" width="14.7109375" style="270" customWidth="1"/>
    <col min="10253" max="10496" width="9.140625" style="270"/>
    <col min="10497" max="10497" width="39" style="270" customWidth="1"/>
    <col min="10498" max="10500" width="13.5703125" style="270" customWidth="1"/>
    <col min="10501" max="10501" width="17.140625" style="270" customWidth="1"/>
    <col min="10502" max="10504" width="13.5703125" style="270" customWidth="1"/>
    <col min="10505" max="10505" width="0.28515625" style="270" customWidth="1"/>
    <col min="10506" max="10506" width="13" style="270" customWidth="1"/>
    <col min="10507" max="10508" width="14.7109375" style="270" customWidth="1"/>
    <col min="10509" max="10752" width="9.140625" style="270"/>
    <col min="10753" max="10753" width="39" style="270" customWidth="1"/>
    <col min="10754" max="10756" width="13.5703125" style="270" customWidth="1"/>
    <col min="10757" max="10757" width="17.140625" style="270" customWidth="1"/>
    <col min="10758" max="10760" width="13.5703125" style="270" customWidth="1"/>
    <col min="10761" max="10761" width="0.28515625" style="270" customWidth="1"/>
    <col min="10762" max="10762" width="13" style="270" customWidth="1"/>
    <col min="10763" max="10764" width="14.7109375" style="270" customWidth="1"/>
    <col min="10765" max="11008" width="9.140625" style="270"/>
    <col min="11009" max="11009" width="39" style="270" customWidth="1"/>
    <col min="11010" max="11012" width="13.5703125" style="270" customWidth="1"/>
    <col min="11013" max="11013" width="17.140625" style="270" customWidth="1"/>
    <col min="11014" max="11016" width="13.5703125" style="270" customWidth="1"/>
    <col min="11017" max="11017" width="0.28515625" style="270" customWidth="1"/>
    <col min="11018" max="11018" width="13" style="270" customWidth="1"/>
    <col min="11019" max="11020" width="14.7109375" style="270" customWidth="1"/>
    <col min="11021" max="11264" width="9.140625" style="270"/>
    <col min="11265" max="11265" width="39" style="270" customWidth="1"/>
    <col min="11266" max="11268" width="13.5703125" style="270" customWidth="1"/>
    <col min="11269" max="11269" width="17.140625" style="270" customWidth="1"/>
    <col min="11270" max="11272" width="13.5703125" style="270" customWidth="1"/>
    <col min="11273" max="11273" width="0.28515625" style="270" customWidth="1"/>
    <col min="11274" max="11274" width="13" style="270" customWidth="1"/>
    <col min="11275" max="11276" width="14.7109375" style="270" customWidth="1"/>
    <col min="11277" max="11520" width="9.140625" style="270"/>
    <col min="11521" max="11521" width="39" style="270" customWidth="1"/>
    <col min="11522" max="11524" width="13.5703125" style="270" customWidth="1"/>
    <col min="11525" max="11525" width="17.140625" style="270" customWidth="1"/>
    <col min="11526" max="11528" width="13.5703125" style="270" customWidth="1"/>
    <col min="11529" max="11529" width="0.28515625" style="270" customWidth="1"/>
    <col min="11530" max="11530" width="13" style="270" customWidth="1"/>
    <col min="11531" max="11532" width="14.7109375" style="270" customWidth="1"/>
    <col min="11533" max="11776" width="9.140625" style="270"/>
    <col min="11777" max="11777" width="39" style="270" customWidth="1"/>
    <col min="11778" max="11780" width="13.5703125" style="270" customWidth="1"/>
    <col min="11781" max="11781" width="17.140625" style="270" customWidth="1"/>
    <col min="11782" max="11784" width="13.5703125" style="270" customWidth="1"/>
    <col min="11785" max="11785" width="0.28515625" style="270" customWidth="1"/>
    <col min="11786" max="11786" width="13" style="270" customWidth="1"/>
    <col min="11787" max="11788" width="14.7109375" style="270" customWidth="1"/>
    <col min="11789" max="12032" width="9.140625" style="270"/>
    <col min="12033" max="12033" width="39" style="270" customWidth="1"/>
    <col min="12034" max="12036" width="13.5703125" style="270" customWidth="1"/>
    <col min="12037" max="12037" width="17.140625" style="270" customWidth="1"/>
    <col min="12038" max="12040" width="13.5703125" style="270" customWidth="1"/>
    <col min="12041" max="12041" width="0.28515625" style="270" customWidth="1"/>
    <col min="12042" max="12042" width="13" style="270" customWidth="1"/>
    <col min="12043" max="12044" width="14.7109375" style="270" customWidth="1"/>
    <col min="12045" max="12288" width="9.140625" style="270"/>
    <col min="12289" max="12289" width="39" style="270" customWidth="1"/>
    <col min="12290" max="12292" width="13.5703125" style="270" customWidth="1"/>
    <col min="12293" max="12293" width="17.140625" style="270" customWidth="1"/>
    <col min="12294" max="12296" width="13.5703125" style="270" customWidth="1"/>
    <col min="12297" max="12297" width="0.28515625" style="270" customWidth="1"/>
    <col min="12298" max="12298" width="13" style="270" customWidth="1"/>
    <col min="12299" max="12300" width="14.7109375" style="270" customWidth="1"/>
    <col min="12301" max="12544" width="9.140625" style="270"/>
    <col min="12545" max="12545" width="39" style="270" customWidth="1"/>
    <col min="12546" max="12548" width="13.5703125" style="270" customWidth="1"/>
    <col min="12549" max="12549" width="17.140625" style="270" customWidth="1"/>
    <col min="12550" max="12552" width="13.5703125" style="270" customWidth="1"/>
    <col min="12553" max="12553" width="0.28515625" style="270" customWidth="1"/>
    <col min="12554" max="12554" width="13" style="270" customWidth="1"/>
    <col min="12555" max="12556" width="14.7109375" style="270" customWidth="1"/>
    <col min="12557" max="12800" width="9.140625" style="270"/>
    <col min="12801" max="12801" width="39" style="270" customWidth="1"/>
    <col min="12802" max="12804" width="13.5703125" style="270" customWidth="1"/>
    <col min="12805" max="12805" width="17.140625" style="270" customWidth="1"/>
    <col min="12806" max="12808" width="13.5703125" style="270" customWidth="1"/>
    <col min="12809" max="12809" width="0.28515625" style="270" customWidth="1"/>
    <col min="12810" max="12810" width="13" style="270" customWidth="1"/>
    <col min="12811" max="12812" width="14.7109375" style="270" customWidth="1"/>
    <col min="12813" max="13056" width="9.140625" style="270"/>
    <col min="13057" max="13057" width="39" style="270" customWidth="1"/>
    <col min="13058" max="13060" width="13.5703125" style="270" customWidth="1"/>
    <col min="13061" max="13061" width="17.140625" style="270" customWidth="1"/>
    <col min="13062" max="13064" width="13.5703125" style="270" customWidth="1"/>
    <col min="13065" max="13065" width="0.28515625" style="270" customWidth="1"/>
    <col min="13066" max="13066" width="13" style="270" customWidth="1"/>
    <col min="13067" max="13068" width="14.7109375" style="270" customWidth="1"/>
    <col min="13069" max="13312" width="9.140625" style="270"/>
    <col min="13313" max="13313" width="39" style="270" customWidth="1"/>
    <col min="13314" max="13316" width="13.5703125" style="270" customWidth="1"/>
    <col min="13317" max="13317" width="17.140625" style="270" customWidth="1"/>
    <col min="13318" max="13320" width="13.5703125" style="270" customWidth="1"/>
    <col min="13321" max="13321" width="0.28515625" style="270" customWidth="1"/>
    <col min="13322" max="13322" width="13" style="270" customWidth="1"/>
    <col min="13323" max="13324" width="14.7109375" style="270" customWidth="1"/>
    <col min="13325" max="13568" width="9.140625" style="270"/>
    <col min="13569" max="13569" width="39" style="270" customWidth="1"/>
    <col min="13570" max="13572" width="13.5703125" style="270" customWidth="1"/>
    <col min="13573" max="13573" width="17.140625" style="270" customWidth="1"/>
    <col min="13574" max="13576" width="13.5703125" style="270" customWidth="1"/>
    <col min="13577" max="13577" width="0.28515625" style="270" customWidth="1"/>
    <col min="13578" max="13578" width="13" style="270" customWidth="1"/>
    <col min="13579" max="13580" width="14.7109375" style="270" customWidth="1"/>
    <col min="13581" max="13824" width="9.140625" style="270"/>
    <col min="13825" max="13825" width="39" style="270" customWidth="1"/>
    <col min="13826" max="13828" width="13.5703125" style="270" customWidth="1"/>
    <col min="13829" max="13829" width="17.140625" style="270" customWidth="1"/>
    <col min="13830" max="13832" width="13.5703125" style="270" customWidth="1"/>
    <col min="13833" max="13833" width="0.28515625" style="270" customWidth="1"/>
    <col min="13834" max="13834" width="13" style="270" customWidth="1"/>
    <col min="13835" max="13836" width="14.7109375" style="270" customWidth="1"/>
    <col min="13837" max="14080" width="9.140625" style="270"/>
    <col min="14081" max="14081" width="39" style="270" customWidth="1"/>
    <col min="14082" max="14084" width="13.5703125" style="270" customWidth="1"/>
    <col min="14085" max="14085" width="17.140625" style="270" customWidth="1"/>
    <col min="14086" max="14088" width="13.5703125" style="270" customWidth="1"/>
    <col min="14089" max="14089" width="0.28515625" style="270" customWidth="1"/>
    <col min="14090" max="14090" width="13" style="270" customWidth="1"/>
    <col min="14091" max="14092" width="14.7109375" style="270" customWidth="1"/>
    <col min="14093" max="14336" width="9.140625" style="270"/>
    <col min="14337" max="14337" width="39" style="270" customWidth="1"/>
    <col min="14338" max="14340" width="13.5703125" style="270" customWidth="1"/>
    <col min="14341" max="14341" width="17.140625" style="270" customWidth="1"/>
    <col min="14342" max="14344" width="13.5703125" style="270" customWidth="1"/>
    <col min="14345" max="14345" width="0.28515625" style="270" customWidth="1"/>
    <col min="14346" max="14346" width="13" style="270" customWidth="1"/>
    <col min="14347" max="14348" width="14.7109375" style="270" customWidth="1"/>
    <col min="14349" max="14592" width="9.140625" style="270"/>
    <col min="14593" max="14593" width="39" style="270" customWidth="1"/>
    <col min="14594" max="14596" width="13.5703125" style="270" customWidth="1"/>
    <col min="14597" max="14597" width="17.140625" style="270" customWidth="1"/>
    <col min="14598" max="14600" width="13.5703125" style="270" customWidth="1"/>
    <col min="14601" max="14601" width="0.28515625" style="270" customWidth="1"/>
    <col min="14602" max="14602" width="13" style="270" customWidth="1"/>
    <col min="14603" max="14604" width="14.7109375" style="270" customWidth="1"/>
    <col min="14605" max="14848" width="9.140625" style="270"/>
    <col min="14849" max="14849" width="39" style="270" customWidth="1"/>
    <col min="14850" max="14852" width="13.5703125" style="270" customWidth="1"/>
    <col min="14853" max="14853" width="17.140625" style="270" customWidth="1"/>
    <col min="14854" max="14856" width="13.5703125" style="270" customWidth="1"/>
    <col min="14857" max="14857" width="0.28515625" style="270" customWidth="1"/>
    <col min="14858" max="14858" width="13" style="270" customWidth="1"/>
    <col min="14859" max="14860" width="14.7109375" style="270" customWidth="1"/>
    <col min="14861" max="15104" width="9.140625" style="270"/>
    <col min="15105" max="15105" width="39" style="270" customWidth="1"/>
    <col min="15106" max="15108" width="13.5703125" style="270" customWidth="1"/>
    <col min="15109" max="15109" width="17.140625" style="270" customWidth="1"/>
    <col min="15110" max="15112" width="13.5703125" style="270" customWidth="1"/>
    <col min="15113" max="15113" width="0.28515625" style="270" customWidth="1"/>
    <col min="15114" max="15114" width="13" style="270" customWidth="1"/>
    <col min="15115" max="15116" width="14.7109375" style="270" customWidth="1"/>
    <col min="15117" max="15360" width="9.140625" style="270"/>
    <col min="15361" max="15361" width="39" style="270" customWidth="1"/>
    <col min="15362" max="15364" width="13.5703125" style="270" customWidth="1"/>
    <col min="15365" max="15365" width="17.140625" style="270" customWidth="1"/>
    <col min="15366" max="15368" width="13.5703125" style="270" customWidth="1"/>
    <col min="15369" max="15369" width="0.28515625" style="270" customWidth="1"/>
    <col min="15370" max="15370" width="13" style="270" customWidth="1"/>
    <col min="15371" max="15372" width="14.7109375" style="270" customWidth="1"/>
    <col min="15373" max="15616" width="9.140625" style="270"/>
    <col min="15617" max="15617" width="39" style="270" customWidth="1"/>
    <col min="15618" max="15620" width="13.5703125" style="270" customWidth="1"/>
    <col min="15621" max="15621" width="17.140625" style="270" customWidth="1"/>
    <col min="15622" max="15624" width="13.5703125" style="270" customWidth="1"/>
    <col min="15625" max="15625" width="0.28515625" style="270" customWidth="1"/>
    <col min="15626" max="15626" width="13" style="270" customWidth="1"/>
    <col min="15627" max="15628" width="14.7109375" style="270" customWidth="1"/>
    <col min="15629" max="15872" width="9.140625" style="270"/>
    <col min="15873" max="15873" width="39" style="270" customWidth="1"/>
    <col min="15874" max="15876" width="13.5703125" style="270" customWidth="1"/>
    <col min="15877" max="15877" width="17.140625" style="270" customWidth="1"/>
    <col min="15878" max="15880" width="13.5703125" style="270" customWidth="1"/>
    <col min="15881" max="15881" width="0.28515625" style="270" customWidth="1"/>
    <col min="15882" max="15882" width="13" style="270" customWidth="1"/>
    <col min="15883" max="15884" width="14.7109375" style="270" customWidth="1"/>
    <col min="15885" max="16128" width="9.140625" style="270"/>
    <col min="16129" max="16129" width="39" style="270" customWidth="1"/>
    <col min="16130" max="16132" width="13.5703125" style="270" customWidth="1"/>
    <col min="16133" max="16133" width="17.140625" style="270" customWidth="1"/>
    <col min="16134" max="16136" width="13.5703125" style="270" customWidth="1"/>
    <col min="16137" max="16137" width="0.28515625" style="270" customWidth="1"/>
    <col min="16138" max="16138" width="13" style="270" customWidth="1"/>
    <col min="16139" max="16140" width="14.7109375" style="270" customWidth="1"/>
    <col min="16141" max="16384" width="9.140625" style="270"/>
  </cols>
  <sheetData>
    <row r="1" spans="1:12" s="249" customFormat="1" ht="18" customHeight="1" x14ac:dyDescent="0.2">
      <c r="A1" s="245" t="s">
        <v>2</v>
      </c>
      <c r="B1" s="246"/>
      <c r="C1" s="246"/>
      <c r="D1" s="246"/>
      <c r="E1" s="247"/>
      <c r="F1" s="246"/>
      <c r="G1" s="246"/>
      <c r="H1" s="246"/>
      <c r="I1" s="248"/>
    </row>
    <row r="2" spans="1:12" s="249" customFormat="1" ht="18" customHeight="1" x14ac:dyDescent="0.2">
      <c r="A2" s="245" t="s">
        <v>473</v>
      </c>
      <c r="B2" s="246"/>
      <c r="C2" s="246"/>
      <c r="D2" s="246"/>
      <c r="E2" s="247"/>
      <c r="F2" s="246"/>
      <c r="G2" s="246"/>
      <c r="H2" s="246"/>
      <c r="I2" s="248"/>
    </row>
    <row r="3" spans="1:12" s="249" customFormat="1" ht="18" customHeight="1" x14ac:dyDescent="0.2">
      <c r="A3" s="148" t="s">
        <v>4</v>
      </c>
      <c r="B3" s="246"/>
      <c r="C3" s="246"/>
      <c r="D3" s="246"/>
      <c r="E3" s="247"/>
      <c r="F3" s="246"/>
      <c r="G3" s="246"/>
      <c r="H3" s="246"/>
      <c r="I3" s="248"/>
    </row>
    <row r="4" spans="1:12" s="249" customFormat="1" ht="18" customHeight="1" x14ac:dyDescent="0.2">
      <c r="A4" s="246"/>
      <c r="B4" s="246"/>
      <c r="C4" s="246"/>
      <c r="D4" s="246"/>
      <c r="E4" s="247"/>
      <c r="F4" s="246"/>
      <c r="G4" s="246"/>
      <c r="H4" s="246"/>
      <c r="I4" s="248"/>
    </row>
    <row r="5" spans="1:12" s="249" customFormat="1" ht="27" customHeight="1" x14ac:dyDescent="0.2">
      <c r="A5" s="250" t="s">
        <v>474</v>
      </c>
      <c r="B5" s="250" t="s">
        <v>475</v>
      </c>
      <c r="C5" s="250" t="s">
        <v>6</v>
      </c>
      <c r="D5" s="250" t="s">
        <v>7</v>
      </c>
      <c r="E5" s="251" t="s">
        <v>476</v>
      </c>
      <c r="F5" s="250" t="s">
        <v>279</v>
      </c>
      <c r="G5" s="17" t="s">
        <v>10</v>
      </c>
      <c r="H5" s="250" t="s">
        <v>11</v>
      </c>
      <c r="I5" s="248"/>
    </row>
    <row r="6" spans="1:12" s="249" customFormat="1" ht="18" customHeight="1" x14ac:dyDescent="0.2">
      <c r="A6" s="252" t="s">
        <v>95</v>
      </c>
      <c r="B6" s="253"/>
      <c r="C6" s="253"/>
      <c r="D6" s="253"/>
      <c r="E6" s="253"/>
      <c r="F6" s="253"/>
      <c r="G6" s="253"/>
      <c r="H6" s="253"/>
      <c r="I6" s="248"/>
    </row>
    <row r="7" spans="1:12" s="249" customFormat="1" ht="18" customHeight="1" x14ac:dyDescent="0.2">
      <c r="A7" s="252" t="s">
        <v>94</v>
      </c>
      <c r="B7" s="253"/>
      <c r="C7" s="253"/>
      <c r="D7" s="253"/>
      <c r="E7" s="254"/>
      <c r="F7" s="254"/>
      <c r="G7" s="254"/>
      <c r="H7" s="253"/>
      <c r="I7" s="248"/>
    </row>
    <row r="8" spans="1:12" s="249" customFormat="1" ht="18" customHeight="1" x14ac:dyDescent="0.2">
      <c r="A8" s="255" t="s">
        <v>477</v>
      </c>
      <c r="B8" s="256"/>
      <c r="C8" s="257" t="s">
        <v>99</v>
      </c>
      <c r="D8" s="257">
        <v>2500000</v>
      </c>
      <c r="E8" s="257">
        <v>2494.5</v>
      </c>
      <c r="F8" s="257">
        <v>1.48</v>
      </c>
      <c r="G8" s="257">
        <v>3.5005999999999995</v>
      </c>
      <c r="H8" s="257" t="s">
        <v>478</v>
      </c>
      <c r="I8" s="248"/>
    </row>
    <row r="9" spans="1:12" s="249" customFormat="1" ht="18" customHeight="1" x14ac:dyDescent="0.2">
      <c r="A9" s="258" t="s">
        <v>88</v>
      </c>
      <c r="B9" s="256"/>
      <c r="C9" s="257"/>
      <c r="D9" s="257"/>
      <c r="E9" s="259">
        <v>2494.5</v>
      </c>
      <c r="F9" s="260">
        <v>1.48</v>
      </c>
      <c r="G9" s="257"/>
      <c r="H9" s="257"/>
      <c r="I9" s="248"/>
    </row>
    <row r="10" spans="1:12" s="249" customFormat="1" ht="18" customHeight="1" x14ac:dyDescent="0.2">
      <c r="A10" s="252" t="s">
        <v>479</v>
      </c>
      <c r="B10" s="256"/>
      <c r="C10" s="256"/>
      <c r="D10" s="256"/>
      <c r="E10" s="257"/>
      <c r="F10" s="257"/>
      <c r="G10" s="257"/>
      <c r="H10" s="257"/>
      <c r="I10" s="248"/>
    </row>
    <row r="11" spans="1:12" s="249" customFormat="1" ht="18" customHeight="1" x14ac:dyDescent="0.2">
      <c r="A11" s="261" t="s">
        <v>480</v>
      </c>
      <c r="B11" s="256"/>
      <c r="C11" s="256"/>
      <c r="D11" s="256"/>
      <c r="E11" s="262">
        <v>164906.04</v>
      </c>
      <c r="F11" s="263">
        <v>97.84</v>
      </c>
      <c r="G11" s="263"/>
      <c r="H11" s="256"/>
      <c r="I11" s="264"/>
      <c r="K11" s="18"/>
      <c r="L11" s="18"/>
    </row>
    <row r="12" spans="1:12" s="249" customFormat="1" ht="18" customHeight="1" x14ac:dyDescent="0.2">
      <c r="A12" s="261" t="s">
        <v>481</v>
      </c>
      <c r="B12" s="256"/>
      <c r="C12" s="256"/>
      <c r="D12" s="256"/>
      <c r="E12" s="262">
        <v>1146.5299999999988</v>
      </c>
      <c r="F12" s="263">
        <v>0.68</v>
      </c>
      <c r="G12" s="263"/>
      <c r="H12" s="256"/>
      <c r="I12" s="265"/>
      <c r="J12" s="266"/>
      <c r="K12" s="24"/>
      <c r="L12" s="25"/>
    </row>
    <row r="13" spans="1:12" s="249" customFormat="1" ht="18" customHeight="1" x14ac:dyDescent="0.2">
      <c r="A13" s="252" t="s">
        <v>482</v>
      </c>
      <c r="B13" s="256"/>
      <c r="C13" s="256"/>
      <c r="D13" s="256"/>
      <c r="E13" s="267">
        <f>SUM(E11:E12)+E8</f>
        <v>168547.07</v>
      </c>
      <c r="F13" s="267">
        <f>SUM(F11:F12)+F8</f>
        <v>100.00000000000001</v>
      </c>
      <c r="G13" s="268"/>
      <c r="H13" s="269"/>
      <c r="I13" s="248"/>
      <c r="K13" s="24"/>
      <c r="L13" s="25"/>
    </row>
    <row r="15" spans="1:12" ht="15" x14ac:dyDescent="0.25">
      <c r="A15" s="71" t="s">
        <v>119</v>
      </c>
      <c r="E15" s="114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LTBPDF</vt:lpstr>
      <vt:lpstr>LTCHF</vt:lpstr>
      <vt:lpstr>LTCRF</vt:lpstr>
      <vt:lpstr>LTFBF</vt:lpstr>
      <vt:lpstr>LTGLTF</vt:lpstr>
      <vt:lpstr>LTLQF</vt:lpstr>
      <vt:lpstr>LTLDSTF</vt:lpstr>
      <vt:lpstr>LTMMF</vt:lpstr>
      <vt:lpstr>LTCF</vt:lpstr>
      <vt:lpstr>LTRICBF</vt:lpstr>
      <vt:lpstr>LTSTBF</vt:lpstr>
      <vt:lpstr>LTTACBF</vt:lpstr>
      <vt:lpstr>LTUSTF</vt:lpstr>
      <vt:lpstr>LTFMPXIVA</vt:lpstr>
      <vt:lpstr>LTFMPXVIIIB</vt:lpstr>
      <vt:lpstr>LTFMPXVIIIC</vt:lpstr>
      <vt:lpstr>LTFMPXVIIID</vt:lpstr>
      <vt:lpstr>LTFMPXVIIB</vt:lpstr>
      <vt:lpstr>LTBPDF!Print_Area</vt:lpstr>
      <vt:lpstr>LTCHF!Print_Area</vt:lpstr>
      <vt:lpstr>LTCRF!Print_Area</vt:lpstr>
      <vt:lpstr>LTFBF!Print_Area</vt:lpstr>
      <vt:lpstr>LTGLTF!Print_Area</vt:lpstr>
      <vt:lpstr>LTLDSTF!Print_Area</vt:lpstr>
      <vt:lpstr>LTLQF!Print_Area</vt:lpstr>
      <vt:lpstr>LTMMF!Print_Area</vt:lpstr>
      <vt:lpstr>LTRICBF!Print_Area</vt:lpstr>
      <vt:lpstr>LTSTBF!Print_Area</vt:lpstr>
      <vt:lpstr>LTTACBF!Print_Area</vt:lpstr>
      <vt:lpstr>LTUSTF!Print_Area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Kadu</dc:creator>
  <cp:lastModifiedBy>Anil Kadu</cp:lastModifiedBy>
  <dcterms:created xsi:type="dcterms:W3CDTF">2022-02-03T09:41:41Z</dcterms:created>
  <dcterms:modified xsi:type="dcterms:W3CDTF">2022-02-03T10:44:49Z</dcterms:modified>
</cp:coreProperties>
</file>